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15195" windowHeight="8700" activeTab="1"/>
  </bookViews>
  <sheets>
    <sheet name="Instructions" sheetId="1" r:id="rId1"/>
    <sheet name="WYOP Results" sheetId="2" r:id="rId2"/>
    <sheet name="Green" sheetId="3" r:id="rId3"/>
    <sheet name="Red" sheetId="4" r:id="rId4"/>
  </sheets>
  <definedNames/>
  <calcPr fullCalcOnLoad="1"/>
</workbook>
</file>

<file path=xl/comments1.xml><?xml version="1.0" encoding="utf-8"?>
<comments xmlns="http://schemas.openxmlformats.org/spreadsheetml/2006/main">
  <authors>
    <author>Michael R. Collins</author>
  </authors>
  <commentList>
    <comment ref="A14"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4" authorId="0">
      <text>
        <r>
          <rPr>
            <b/>
            <sz val="8"/>
            <rFont val="Tahoma"/>
            <family val="0"/>
          </rPr>
          <t>Michael R. Collins:</t>
        </r>
        <r>
          <rPr>
            <sz val="8"/>
            <rFont val="Tahoma"/>
            <family val="0"/>
          </rPr>
          <t xml:space="preserve">
This is the number of people in the group.  If a person went out by themselves, put a "1"</t>
        </r>
      </text>
    </comment>
    <comment ref="C14" authorId="0">
      <text>
        <r>
          <rPr>
            <b/>
            <sz val="8"/>
            <rFont val="Tahoma"/>
            <family val="0"/>
          </rPr>
          <t>Michael R. Collins:</t>
        </r>
        <r>
          <rPr>
            <sz val="8"/>
            <rFont val="Tahoma"/>
            <family val="0"/>
          </rPr>
          <t xml:space="preserve">
This is the name of the person or group.</t>
        </r>
      </text>
    </comment>
    <comment ref="D14"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4"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F14"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G14"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I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comments2.xml><?xml version="1.0" encoding="utf-8"?>
<comments xmlns="http://schemas.openxmlformats.org/spreadsheetml/2006/main">
  <authors>
    <author>Michael R. Collins</author>
  </authors>
  <commentList>
    <comment ref="A1"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 authorId="0">
      <text>
        <r>
          <rPr>
            <b/>
            <sz val="8"/>
            <rFont val="Tahoma"/>
            <family val="0"/>
          </rPr>
          <t>Michael R. Collins:</t>
        </r>
        <r>
          <rPr>
            <sz val="8"/>
            <rFont val="Tahoma"/>
            <family val="0"/>
          </rPr>
          <t xml:space="preserve">
This is the number of people in the group.  If a person went out by themselves, put a "1"</t>
        </r>
      </text>
    </comment>
    <comment ref="C1" authorId="0">
      <text>
        <r>
          <rPr>
            <b/>
            <sz val="8"/>
            <rFont val="Tahoma"/>
            <family val="0"/>
          </rPr>
          <t>Michael R. Collins:</t>
        </r>
        <r>
          <rPr>
            <sz val="8"/>
            <rFont val="Tahoma"/>
            <family val="0"/>
          </rPr>
          <t xml:space="preserve">
This is the name of the person or group.</t>
        </r>
      </text>
    </comment>
    <comment ref="D1"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G1"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F1"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I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sharedStrings.xml><?xml version="1.0" encoding="utf-8"?>
<sst xmlns="http://schemas.openxmlformats.org/spreadsheetml/2006/main" count="853" uniqueCount="214">
  <si>
    <t>DisplayName</t>
  </si>
  <si>
    <t>DisplayTime</t>
  </si>
  <si>
    <t>Course</t>
  </si>
  <si>
    <t>Name</t>
  </si>
  <si>
    <t>Start</t>
  </si>
  <si>
    <t>Finish</t>
  </si>
  <si>
    <t>Elapsed</t>
  </si>
  <si>
    <t>DNF</t>
  </si>
  <si>
    <t>Group</t>
  </si>
  <si>
    <t>This should be White, Yellow, Orange, Green, Red, or Pink, unless there is some other color for that meet.</t>
  </si>
  <si>
    <t>This is the number of people in the group.  If a person went out by themselves, put a "1"</t>
  </si>
  <si>
    <t>This is the name of the person or group.</t>
  </si>
  <si>
    <t>This is the clock time that they started.  Use the format hh:mm.  So, someone starting at 9:51 a.m. would have "9:51" in this cell (without the quotes).</t>
  </si>
  <si>
    <t xml:space="preserve">This is the clock time that they finished.  Use the format hh:mm:ss.  Please include the seconds even if they are zero.  If the finish time is after noon, please use 24-time (aka military time). So, the entry for someone finishing at exactly 1:03 p.m. would be "13:03:00" (without the quotes). </t>
  </si>
  <si>
    <t>This cell already has the formula needed to calculate elapsed time, or display "DNF," etc.  You shouldn't need to modify this column.</t>
  </si>
  <si>
    <t>This field is calculated automatically.  It is the field that is posted to the web site.  You shouldn't need to modify this column.</t>
  </si>
  <si>
    <t>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</si>
  <si>
    <t>The second sheet in the woorkbook has the results template that works particularly well for calculting elapsed time.  The formulas create the standard name and time formats. You only need to enter data in the first 5 or 6 columns.  The formulas should take care of the rest.</t>
  </si>
  <si>
    <t>The fields are explained below.  The comment for each field can be viewed by moving the mouse over (but not clicking on) the column header.</t>
  </si>
  <si>
    <r>
      <t xml:space="preserve">To sort the data, you should first have a custom list made with the orienteering course name.  Select </t>
    </r>
    <r>
      <rPr>
        <b/>
        <u val="single"/>
        <sz val="10"/>
        <rFont val="Arial"/>
        <family val="2"/>
      </rPr>
      <t>T</t>
    </r>
    <r>
      <rPr>
        <b/>
        <sz val="10"/>
        <rFont val="Arial"/>
        <family val="2"/>
      </rPr>
      <t xml:space="preserve">ools &gt; </t>
    </r>
    <r>
      <rPr>
        <b/>
        <u val="single"/>
        <sz val="10"/>
        <rFont val="Arial"/>
        <family val="2"/>
      </rPr>
      <t>O</t>
    </r>
    <r>
      <rPr>
        <b/>
        <sz val="10"/>
        <rFont val="Arial"/>
        <family val="2"/>
      </rPr>
      <t>ptions... &gt; Custom Lists</t>
    </r>
    <r>
      <rPr>
        <sz val="10"/>
        <rFont val="Arial"/>
        <family val="0"/>
      </rPr>
      <t xml:space="preserve">, and add this list:
White
Yellow
Orange
Brown
Green
Red
Blue
Pink
Then, when you select </t>
    </r>
    <r>
      <rPr>
        <b/>
        <u val="single"/>
        <sz val="10"/>
        <rFont val="Arial"/>
        <family val="2"/>
      </rPr>
      <t>D</t>
    </r>
    <r>
      <rPr>
        <b/>
        <sz val="10"/>
        <rFont val="Arial"/>
        <family val="2"/>
      </rPr>
      <t xml:space="preserve">ata &gt; </t>
    </r>
    <r>
      <rPr>
        <b/>
        <u val="single"/>
        <sz val="10"/>
        <rFont val="Arial"/>
        <family val="2"/>
      </rPr>
      <t>S</t>
    </r>
    <r>
      <rPr>
        <b/>
        <sz val="10"/>
        <rFont val="Arial"/>
        <family val="2"/>
      </rPr>
      <t>ort…</t>
    </r>
    <r>
      <rPr>
        <sz val="10"/>
        <rFont val="Arial"/>
        <family val="0"/>
      </rPr>
      <t xml:space="preserve">, you can choose Course as the first sort, Elapsed as the second sort order, and DNF as the third sort order (descending).  Click the </t>
    </r>
    <r>
      <rPr>
        <b/>
        <u val="single"/>
        <sz val="10"/>
        <rFont val="Arial"/>
        <family val="2"/>
      </rPr>
      <t>O</t>
    </r>
    <r>
      <rPr>
        <b/>
        <sz val="10"/>
        <rFont val="Arial"/>
        <family val="2"/>
      </rPr>
      <t>ptions</t>
    </r>
    <r>
      <rPr>
        <sz val="10"/>
        <rFont val="Arial"/>
        <family val="2"/>
      </rPr>
      <t xml:space="preserve"> button and select the custom list you just created to sort the normal orienteering way.</t>
    </r>
  </si>
  <si>
    <t>Bill Bollig</t>
  </si>
  <si>
    <t>Marianela Nelson</t>
  </si>
  <si>
    <t/>
  </si>
  <si>
    <t>Plante</t>
  </si>
  <si>
    <t>Lost Again</t>
  </si>
  <si>
    <t>Diablos De Tierra</t>
  </si>
  <si>
    <t>Blum</t>
  </si>
  <si>
    <t>Dragons</t>
  </si>
  <si>
    <t>Toboggan Runners</t>
  </si>
  <si>
    <t>Ed Bannon</t>
  </si>
  <si>
    <t>Brunner</t>
  </si>
  <si>
    <t>Katrina Ewert</t>
  </si>
  <si>
    <t>white</t>
  </si>
  <si>
    <t>Matthew Dastice</t>
  </si>
  <si>
    <t>Danny Schrager</t>
  </si>
  <si>
    <t>Z-team</t>
  </si>
  <si>
    <t>Bill R. Heiberger</t>
  </si>
  <si>
    <t>Bryan Golenia</t>
  </si>
  <si>
    <t>Michael Acciari</t>
  </si>
  <si>
    <t>Thomas McKenna</t>
  </si>
  <si>
    <t>NJ ROTC East Aurora HS</t>
  </si>
  <si>
    <t>Panda Bears</t>
  </si>
  <si>
    <t>The Parra Kings</t>
  </si>
  <si>
    <t>Mark Hoffmann</t>
  </si>
  <si>
    <t>The Ghosts</t>
  </si>
  <si>
    <t>The B's</t>
  </si>
  <si>
    <t>Helenick</t>
  </si>
  <si>
    <t>GM + 2</t>
  </si>
  <si>
    <t>Rockway, Todd</t>
  </si>
  <si>
    <t>Hanson</t>
  </si>
  <si>
    <t>Thomas</t>
  </si>
  <si>
    <t>Federer</t>
  </si>
  <si>
    <t>Katrina</t>
  </si>
  <si>
    <t>pink</t>
  </si>
  <si>
    <t>Erik Martinez</t>
  </si>
  <si>
    <t>Tony Swat</t>
  </si>
  <si>
    <t>Not Dead Yet</t>
  </si>
  <si>
    <t>Larry Ratledge</t>
  </si>
  <si>
    <t>Andy Johnson</t>
  </si>
  <si>
    <t>Brendel</t>
  </si>
  <si>
    <t>M&amp;M &amp; Bella</t>
  </si>
  <si>
    <t>Almdale</t>
  </si>
  <si>
    <t>Kelly &amp; Lindsey</t>
  </si>
  <si>
    <t>yellow</t>
  </si>
  <si>
    <t>Bob Lutz</t>
  </si>
  <si>
    <t>Conor Flynn</t>
  </si>
  <si>
    <t>Peter Jaffe Notier</t>
  </si>
  <si>
    <t>Hal</t>
  </si>
  <si>
    <t>David Nolan</t>
  </si>
  <si>
    <t>Brian Nolan</t>
  </si>
  <si>
    <t>Hills</t>
  </si>
  <si>
    <t>NNCH 4</t>
  </si>
  <si>
    <t>Muffler</t>
  </si>
  <si>
    <t>Spuds</t>
  </si>
  <si>
    <t>Jennifer Kurland</t>
  </si>
  <si>
    <t>Ryko</t>
  </si>
  <si>
    <t>Disoriented</t>
  </si>
  <si>
    <t>Gil &amp; Dale</t>
  </si>
  <si>
    <t>Bill &amp; Ed Beiberger</t>
  </si>
  <si>
    <t>A. Ohlinger</t>
  </si>
  <si>
    <t>Erin &amp; Dan Curley</t>
  </si>
  <si>
    <t>Tom Dieter</t>
  </si>
  <si>
    <t>Molsen</t>
  </si>
  <si>
    <t>Valentia &amp; Sam</t>
  </si>
  <si>
    <t>Katie &amp; Cindy Sims</t>
  </si>
  <si>
    <t>orange</t>
  </si>
  <si>
    <t>Zenon</t>
  </si>
  <si>
    <t>Zhgrmt</t>
  </si>
  <si>
    <t>Nick Preys</t>
  </si>
  <si>
    <t>RJS Muffy</t>
  </si>
  <si>
    <t>J C Smyth</t>
  </si>
  <si>
    <t>Matt &amp; Vicki Twomey</t>
  </si>
  <si>
    <t>Scott Chupack</t>
  </si>
  <si>
    <t>Team Chief</t>
  </si>
  <si>
    <t>Kennedy</t>
  </si>
  <si>
    <t>Barczyk Alexandre</t>
  </si>
  <si>
    <t>Alfonso</t>
  </si>
  <si>
    <t>Ray, Nancy, Janet Stoddard</t>
  </si>
  <si>
    <t>Sara Taylor</t>
  </si>
  <si>
    <t>Krycza</t>
  </si>
  <si>
    <t>Ryan Powell</t>
  </si>
  <si>
    <t>Cruisers</t>
  </si>
  <si>
    <t>Stuart Schulman</t>
  </si>
  <si>
    <t>Cregan</t>
  </si>
  <si>
    <t>Rick &amp; M K Sullivan</t>
  </si>
  <si>
    <t>Cutts</t>
  </si>
  <si>
    <t>Moira McShane</t>
  </si>
  <si>
    <t>Rod Ayers</t>
  </si>
  <si>
    <t>Lise Valentine</t>
  </si>
  <si>
    <t>Girls on a Mission</t>
  </si>
  <si>
    <t>Amy Kozy</t>
  </si>
  <si>
    <t>Team Mel</t>
  </si>
  <si>
    <t>Team Barney</t>
  </si>
  <si>
    <t>Welz</t>
  </si>
  <si>
    <t>Spud</t>
  </si>
  <si>
    <t>Al Baumgartner</t>
  </si>
  <si>
    <t>Bill Horman</t>
  </si>
  <si>
    <t>Penalty</t>
  </si>
  <si>
    <t>Overall</t>
  </si>
  <si>
    <t>Gross</t>
  </si>
  <si>
    <t>Controls</t>
  </si>
  <si>
    <t>Green</t>
  </si>
  <si>
    <t>Red</t>
  </si>
  <si>
    <t>DM</t>
  </si>
  <si>
    <t>GO</t>
  </si>
  <si>
    <t>Found:</t>
  </si>
  <si>
    <t>Time limit:</t>
  </si>
  <si>
    <t>Max:</t>
  </si>
  <si>
    <t>Min:</t>
  </si>
  <si>
    <t>Interval:</t>
  </si>
  <si>
    <t>Code</t>
  </si>
  <si>
    <t>ü</t>
  </si>
  <si>
    <t>Sutton</t>
  </si>
  <si>
    <t>North Chicago # 3</t>
  </si>
  <si>
    <t>Phil &amp; Rachel Bush</t>
  </si>
  <si>
    <t>Micol</t>
  </si>
  <si>
    <t>The Konczewski Family</t>
  </si>
  <si>
    <t>North Chicago HS # 5</t>
  </si>
  <si>
    <t>North Chicago HS # 8</t>
  </si>
  <si>
    <t>Meyer / Highburger</t>
  </si>
  <si>
    <t>Z-Team</t>
  </si>
  <si>
    <t>Turtles</t>
  </si>
  <si>
    <t>North Chicago # 6</t>
  </si>
  <si>
    <t>North Chicago # 1</t>
  </si>
  <si>
    <t>North Chicago # 7</t>
  </si>
  <si>
    <t>North Chicago # 9</t>
  </si>
  <si>
    <t>Elmgophers IL</t>
  </si>
  <si>
    <t>North Chicago # 2</t>
  </si>
  <si>
    <r>
      <t xml:space="preserve">Punch Card </t>
    </r>
    <r>
      <rPr>
        <b/>
        <sz val="10"/>
        <rFont val="Wingdings"/>
        <family val="0"/>
      </rPr>
      <t>ü</t>
    </r>
  </si>
  <si>
    <t>r07</t>
  </si>
  <si>
    <t>Maricel Olaru</t>
  </si>
  <si>
    <t>r05</t>
  </si>
  <si>
    <t>Joe Sackett</t>
  </si>
  <si>
    <t>r04</t>
  </si>
  <si>
    <t>Charlie Shahbazian</t>
  </si>
  <si>
    <t>r13</t>
  </si>
  <si>
    <t>Carl Larsson</t>
  </si>
  <si>
    <t>r11</t>
  </si>
  <si>
    <t>r03</t>
  </si>
  <si>
    <t>r09</t>
  </si>
  <si>
    <t>Jim Gordon</t>
  </si>
  <si>
    <t>r21</t>
  </si>
  <si>
    <t>Ioana S.</t>
  </si>
  <si>
    <t>r16</t>
  </si>
  <si>
    <t>Tom Favale</t>
  </si>
  <si>
    <t>r06</t>
  </si>
  <si>
    <t>Natalia Babeti</t>
  </si>
  <si>
    <t>r15</t>
  </si>
  <si>
    <t>Mc Iver</t>
  </si>
  <si>
    <t>r14</t>
  </si>
  <si>
    <t>Pfister</t>
  </si>
  <si>
    <t>r10</t>
  </si>
  <si>
    <t>r12</t>
  </si>
  <si>
    <t>Virabhadrasana</t>
  </si>
  <si>
    <t>r02</t>
  </si>
  <si>
    <t>Rich Gaylord</t>
  </si>
  <si>
    <t>r01</t>
  </si>
  <si>
    <t>Steve Capps</t>
  </si>
  <si>
    <t>TeamName</t>
  </si>
  <si>
    <t>g02</t>
  </si>
  <si>
    <t>Jeff Shaw</t>
  </si>
  <si>
    <t>g12</t>
  </si>
  <si>
    <t>Tonya Kuzmis</t>
  </si>
  <si>
    <t>g13</t>
  </si>
  <si>
    <t>g05</t>
  </si>
  <si>
    <t>Scott Brackebusch</t>
  </si>
  <si>
    <t>g10</t>
  </si>
  <si>
    <t>Milan Kratka</t>
  </si>
  <si>
    <t>g07</t>
  </si>
  <si>
    <t>Marie Larsson</t>
  </si>
  <si>
    <t>g06</t>
  </si>
  <si>
    <t>Chris Birks</t>
  </si>
  <si>
    <t>g11</t>
  </si>
  <si>
    <t>Yulie Hanson</t>
  </si>
  <si>
    <t>g09</t>
  </si>
  <si>
    <t>Vita Veita</t>
  </si>
  <si>
    <t>g08</t>
  </si>
  <si>
    <t>g27</t>
  </si>
  <si>
    <t>Polina Savchenko</t>
  </si>
  <si>
    <t>g22</t>
  </si>
  <si>
    <t>Viktor Nikolenko</t>
  </si>
  <si>
    <t>Boris T.</t>
  </si>
  <si>
    <t>Lisa McNerney</t>
  </si>
  <si>
    <t>Carlson # 2</t>
  </si>
  <si>
    <t>Carlson # 1</t>
  </si>
  <si>
    <t>Kathy Bullard</t>
  </si>
  <si>
    <t>Michael Collins</t>
  </si>
  <si>
    <t>Siegel/Bryan (3)</t>
  </si>
  <si>
    <t>Leonid Shatskin</t>
  </si>
  <si>
    <t>Fixn' Foot (2)</t>
  </si>
  <si>
    <t>Stoddard Ann/Ron</t>
  </si>
  <si>
    <t>g04</t>
  </si>
  <si>
    <t>Values:</t>
  </si>
  <si>
    <t>Value: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</si>
</sst>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ss;@"/>
    <numFmt numFmtId="165" formatCode="[$-409]h:mm:ss\ AM/PM"/>
    <numFmt numFmtId="166" formatCode="[h]:mm;@"/>
  </numFmts>
  <fonts count="12">
    <font>
      <sz val="10"/>
      <name val="Arial"/>
      <family val="0"/>
    </font>
    <font>
      <b/>
      <sz val="10"/>
      <name val="Arial"/>
      <family val="2"/>
    </font>
    <font>
      <sz val="8"/>
      <name val="Tahoma"/>
      <family val="0"/>
    </font>
    <font>
      <b/>
      <sz val="8"/>
      <name val="Tahoma"/>
      <family val="0"/>
    </font>
    <font>
      <b/>
      <sz val="18"/>
      <name val="Arial"/>
      <family val="2"/>
    </font>
    <font>
      <b/>
      <sz val="18"/>
      <color indexed="10"/>
      <name val="Arial"/>
      <family val="2"/>
    </font>
    <font>
      <b/>
      <u val="single"/>
      <sz val="10"/>
      <name val="Arial"/>
      <family val="2"/>
    </font>
    <font>
      <u val="single"/>
      <sz val="10"/>
      <color indexed="12"/>
      <name val="Arial"/>
      <family val="0"/>
    </font>
    <font>
      <u val="single"/>
      <sz val="10"/>
      <color indexed="36"/>
      <name val="Arial"/>
      <family val="0"/>
    </font>
    <font>
      <b/>
      <sz val="10"/>
      <name val="Wingdings"/>
      <family val="0"/>
    </font>
    <font>
      <sz val="10"/>
      <name val="MS Sans Serif"/>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59">
    <xf numFmtId="0" fontId="0" fillId="0" borderId="0" xfId="0" applyAlignment="1">
      <alignment/>
    </xf>
    <xf numFmtId="20" fontId="0" fillId="0" borderId="0" xfId="0" applyNumberFormat="1" applyAlignment="1">
      <alignment/>
    </xf>
    <xf numFmtId="0" fontId="0" fillId="0" borderId="0" xfId="0" applyAlignment="1">
      <alignment/>
    </xf>
    <xf numFmtId="0" fontId="0" fillId="0" borderId="0" xfId="0" applyAlignment="1">
      <alignment horizontal="center"/>
    </xf>
    <xf numFmtId="21" fontId="0" fillId="0" borderId="0" xfId="0" applyNumberFormat="1"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Border="1" applyAlignment="1">
      <alignment horizontal="center"/>
    </xf>
    <xf numFmtId="21" fontId="0" fillId="0" borderId="0" xfId="0" applyNumberFormat="1" applyBorder="1" applyAlignment="1">
      <alignment/>
    </xf>
    <xf numFmtId="20" fontId="0" fillId="0" borderId="0" xfId="0" applyNumberFormat="1" applyBorder="1" applyAlignment="1">
      <alignment/>
    </xf>
    <xf numFmtId="0" fontId="1" fillId="2" borderId="0" xfId="0" applyFont="1" applyFill="1" applyBorder="1" applyAlignment="1">
      <alignment horizontal="center"/>
    </xf>
    <xf numFmtId="21" fontId="1" fillId="2" borderId="0" xfId="0" applyNumberFormat="1" applyFont="1" applyFill="1" applyBorder="1" applyAlignment="1">
      <alignment horizontal="center"/>
    </xf>
    <xf numFmtId="0" fontId="1" fillId="2" borderId="1" xfId="0" applyFont="1" applyFill="1" applyBorder="1" applyAlignment="1">
      <alignment horizontal="center"/>
    </xf>
    <xf numFmtId="21" fontId="0" fillId="2" borderId="0" xfId="0" applyNumberFormat="1" applyFill="1" applyAlignment="1">
      <alignment/>
    </xf>
    <xf numFmtId="0" fontId="0" fillId="2" borderId="0" xfId="0" applyFill="1" applyBorder="1" applyAlignment="1">
      <alignment/>
    </xf>
    <xf numFmtId="0" fontId="0" fillId="2" borderId="0" xfId="0" applyFill="1" applyBorder="1" applyAlignment="1">
      <alignment horizontal="right"/>
    </xf>
    <xf numFmtId="0" fontId="0" fillId="2" borderId="0" xfId="0" applyFill="1" applyAlignment="1">
      <alignment/>
    </xf>
    <xf numFmtId="0" fontId="0" fillId="0" borderId="0" xfId="0" applyAlignment="1">
      <alignment vertical="top" wrapText="1"/>
    </xf>
    <xf numFmtId="0" fontId="0" fillId="0" borderId="0" xfId="0" applyNumberFormat="1" applyAlignment="1">
      <alignment vertical="top" wrapText="1"/>
    </xf>
    <xf numFmtId="0" fontId="0" fillId="3" borderId="0" xfId="0" applyFill="1" applyAlignment="1">
      <alignment/>
    </xf>
    <xf numFmtId="0" fontId="0" fillId="2" borderId="0" xfId="0" applyFill="1" applyAlignment="1">
      <alignment vertical="top" wrapText="1"/>
    </xf>
    <xf numFmtId="0" fontId="0" fillId="0" borderId="0" xfId="0" applyFill="1" applyBorder="1" applyAlignment="1">
      <alignment/>
    </xf>
    <xf numFmtId="166" fontId="1" fillId="2" borderId="0" xfId="0" applyNumberFormat="1" applyFont="1" applyFill="1" applyBorder="1" applyAlignment="1">
      <alignment horizontal="center"/>
    </xf>
    <xf numFmtId="166" fontId="0" fillId="0" borderId="0" xfId="0" applyNumberFormat="1" applyAlignment="1">
      <alignment/>
    </xf>
    <xf numFmtId="166" fontId="0" fillId="0" borderId="0" xfId="0" applyNumberFormat="1" applyBorder="1" applyAlignment="1">
      <alignment/>
    </xf>
    <xf numFmtId="0" fontId="0" fillId="0" borderId="0" xfId="0" applyAlignment="1">
      <alignment horizontal="left"/>
    </xf>
    <xf numFmtId="0" fontId="9" fillId="0" borderId="0" xfId="0" applyFont="1" applyAlignment="1">
      <alignment horizontal="center"/>
    </xf>
    <xf numFmtId="0" fontId="1" fillId="2" borderId="1" xfId="21" applyFont="1" applyFill="1" applyBorder="1" applyAlignment="1">
      <alignment horizontal="center"/>
      <protection/>
    </xf>
    <xf numFmtId="0" fontId="10" fillId="0" borderId="0" xfId="21" applyFill="1" applyBorder="1">
      <alignment/>
      <protection/>
    </xf>
    <xf numFmtId="0" fontId="10" fillId="2" borderId="0" xfId="21" applyFill="1" applyBorder="1">
      <alignment/>
      <protection/>
    </xf>
    <xf numFmtId="0" fontId="0" fillId="2" borderId="0" xfId="0" applyFill="1" applyBorder="1" applyAlignment="1">
      <alignment horizontal="center"/>
    </xf>
    <xf numFmtId="21" fontId="0" fillId="2" borderId="0" xfId="0" applyNumberFormat="1" applyFill="1" applyBorder="1" applyAlignment="1">
      <alignment horizontal="right"/>
    </xf>
    <xf numFmtId="21" fontId="0" fillId="2" borderId="0" xfId="0" applyNumberFormat="1" applyFill="1" applyBorder="1" applyAlignment="1">
      <alignment horizontal="center"/>
    </xf>
    <xf numFmtId="0" fontId="0" fillId="2" borderId="0" xfId="0" applyNumberFormat="1" applyFill="1" applyBorder="1" applyAlignment="1">
      <alignment horizontal="left"/>
    </xf>
    <xf numFmtId="0" fontId="0" fillId="0" borderId="0" xfId="0" applyNumberFormat="1" applyFill="1" applyBorder="1" applyAlignment="1" quotePrefix="1">
      <alignment/>
    </xf>
    <xf numFmtId="21" fontId="0" fillId="0" borderId="0" xfId="0" applyNumberFormat="1" applyFill="1" applyBorder="1" applyAlignment="1">
      <alignment/>
    </xf>
    <xf numFmtId="21" fontId="0" fillId="2" borderId="0" xfId="0" applyNumberFormat="1" applyFill="1" applyBorder="1" applyAlignment="1">
      <alignment/>
    </xf>
    <xf numFmtId="1" fontId="0" fillId="2" borderId="0" xfId="0" applyNumberFormat="1" applyFill="1" applyBorder="1" applyAlignment="1">
      <alignment horizontal="center"/>
    </xf>
    <xf numFmtId="0" fontId="0" fillId="0" borderId="0" xfId="0" applyFill="1" applyBorder="1" applyAlignment="1">
      <alignment horizontal="center"/>
    </xf>
    <xf numFmtId="0" fontId="0" fillId="0" borderId="0" xfId="0" applyNumberFormat="1" applyFill="1" applyBorder="1" applyAlignment="1" quotePrefix="1">
      <alignment horizontal="center"/>
    </xf>
    <xf numFmtId="0" fontId="10" fillId="0" borderId="0" xfId="21" applyFill="1" applyBorder="1" applyAlignment="1">
      <alignment horizontal="center"/>
      <protection/>
    </xf>
    <xf numFmtId="0" fontId="10" fillId="2" borderId="0" xfId="21" applyFill="1" applyBorder="1" applyAlignment="1">
      <alignment horizontal="center"/>
      <protection/>
    </xf>
    <xf numFmtId="21" fontId="10" fillId="2" borderId="0" xfId="21" applyNumberFormat="1" applyFill="1" applyBorder="1" applyAlignment="1">
      <alignment horizontal="right"/>
      <protection/>
    </xf>
    <xf numFmtId="21" fontId="10" fillId="2" borderId="0" xfId="21" applyNumberFormat="1" applyFill="1" applyBorder="1" applyAlignment="1">
      <alignment horizontal="center"/>
      <protection/>
    </xf>
    <xf numFmtId="0" fontId="10" fillId="2" borderId="0" xfId="21" applyFill="1" applyBorder="1" applyAlignment="1">
      <alignment horizontal="right"/>
      <protection/>
    </xf>
    <xf numFmtId="0" fontId="10" fillId="2" borderId="0" xfId="21" applyNumberFormat="1" applyFill="1" applyBorder="1" applyAlignment="1">
      <alignment horizontal="left"/>
      <protection/>
    </xf>
    <xf numFmtId="0" fontId="10" fillId="0" borderId="0" xfId="21" applyNumberFormat="1" applyFill="1" applyBorder="1" applyAlignment="1" quotePrefix="1">
      <alignment horizontal="center"/>
      <protection/>
    </xf>
    <xf numFmtId="0" fontId="10" fillId="0" borderId="0" xfId="21" applyNumberFormat="1" applyFill="1" applyBorder="1">
      <alignment/>
      <protection/>
    </xf>
    <xf numFmtId="21" fontId="10" fillId="0" borderId="0" xfId="21" applyNumberFormat="1" applyFill="1" applyBorder="1">
      <alignment/>
      <protection/>
    </xf>
    <xf numFmtId="21" fontId="10" fillId="2" borderId="0" xfId="21" applyNumberFormat="1" applyFill="1" applyBorder="1">
      <alignment/>
      <protection/>
    </xf>
    <xf numFmtId="1" fontId="10" fillId="2" borderId="0" xfId="21" applyNumberFormat="1" applyFill="1" applyBorder="1" applyAlignment="1">
      <alignment horizontal="center"/>
      <protection/>
    </xf>
    <xf numFmtId="0" fontId="10" fillId="0" borderId="0" xfId="21" applyNumberFormat="1" applyFont="1" applyFill="1" applyBorder="1">
      <alignment/>
      <protection/>
    </xf>
    <xf numFmtId="0" fontId="10" fillId="2" borderId="1" xfId="21" applyFill="1" applyBorder="1" applyAlignment="1">
      <alignment horizontal="center"/>
      <protection/>
    </xf>
    <xf numFmtId="0" fontId="10" fillId="2" borderId="0" xfId="21" applyNumberFormat="1" applyFill="1" applyBorder="1" applyAlignment="1" quotePrefix="1">
      <alignment horizontal="center"/>
      <protection/>
    </xf>
    <xf numFmtId="0" fontId="10" fillId="2" borderId="0" xfId="21" applyNumberFormat="1" applyFill="1" applyBorder="1" applyAlignment="1">
      <alignment horizontal="center"/>
      <protection/>
    </xf>
    <xf numFmtId="0" fontId="10" fillId="0" borderId="0" xfId="21" applyNumberFormat="1" applyFont="1" applyFill="1" applyBorder="1" applyAlignment="1" quotePrefix="1">
      <alignment horizontal="center"/>
      <protection/>
    </xf>
    <xf numFmtId="0" fontId="10" fillId="2" borderId="0" xfId="21" applyFont="1" applyFill="1" applyBorder="1" applyAlignment="1">
      <alignment horizontal="right"/>
      <protection/>
    </xf>
    <xf numFmtId="0" fontId="1" fillId="2" borderId="0" xfId="21" applyFont="1" applyFill="1" applyBorder="1" applyAlignment="1">
      <alignment horizontal="center"/>
      <protection/>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10-16-05_RedGreenResul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133350</xdr:rowOff>
    </xdr:from>
    <xdr:ext cx="5534025" cy="628650"/>
    <xdr:sp>
      <xdr:nvSpPr>
        <xdr:cNvPr id="1" name="TextBox 10"/>
        <xdr:cNvSpPr txBox="1">
          <a:spLocks noChangeArrowheads="1"/>
        </xdr:cNvSpPr>
      </xdr:nvSpPr>
      <xdr:spPr>
        <a:xfrm>
          <a:off x="390525" y="133350"/>
          <a:ext cx="5534025" cy="628650"/>
        </a:xfrm>
        <a:prstGeom prst="rect">
          <a:avLst/>
        </a:prstGeom>
        <a:noFill/>
        <a:ln w="9525" cmpd="sng">
          <a:noFill/>
        </a:ln>
      </xdr:spPr>
      <xdr:txBody>
        <a:bodyPr vertOverflow="clip" wrap="square">
          <a:spAutoFit/>
        </a:bodyPr>
        <a:p>
          <a:pPr algn="ctr">
            <a:defRPr/>
          </a:pPr>
          <a:r>
            <a:rPr lang="en-US" cap="none" sz="1800" b="1" i="0" u="none" baseline="0">
              <a:latin typeface="Arial"/>
              <a:ea typeface="Arial"/>
              <a:cs typeface="Arial"/>
            </a:rPr>
            <a:t>Chicago Area Orienteering Club Results Template
</a:t>
          </a:r>
          <a:r>
            <a:rPr lang="en-US" cap="none" sz="1800" b="1" i="0" u="none" baseline="0">
              <a:solidFill>
                <a:srgbClr val="FF0000"/>
              </a:solidFill>
              <a:latin typeface="Arial"/>
              <a:ea typeface="Arial"/>
              <a:cs typeface="Arial"/>
            </a:rPr>
            <a:t>Instructions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J15"/>
  <sheetViews>
    <sheetView workbookViewId="0" topLeftCell="A7">
      <selection activeCell="A10" sqref="A10:E10"/>
    </sheetView>
  </sheetViews>
  <sheetFormatPr defaultColWidth="9.140625" defaultRowHeight="12.75"/>
  <cols>
    <col min="1" max="1" width="23.7109375" style="0" customWidth="1"/>
    <col min="2" max="2" width="19.8515625" style="0" customWidth="1"/>
    <col min="3" max="3" width="15.57421875" style="0" customWidth="1"/>
    <col min="4" max="4" width="22.28125" style="0" customWidth="1"/>
    <col min="5" max="5" width="23.7109375" style="0" customWidth="1"/>
    <col min="6" max="6" width="72.28125" style="0" customWidth="1"/>
    <col min="7" max="7" width="23.7109375" style="0" customWidth="1"/>
    <col min="8" max="8" width="8.8515625" style="0" customWidth="1"/>
    <col min="9" max="10" width="21.7109375" style="0" customWidth="1"/>
    <col min="11" max="16384" width="8.8515625" style="0" customWidth="1"/>
  </cols>
  <sheetData>
    <row r="1" s="19" customFormat="1" ht="12.75"/>
    <row r="2" s="19" customFormat="1" ht="12.75"/>
    <row r="3" s="19" customFormat="1" ht="12.75"/>
    <row r="4" s="19" customFormat="1" ht="12.75"/>
    <row r="5" s="19" customFormat="1" ht="12.75"/>
    <row r="8" spans="1:5" ht="42.75" customHeight="1">
      <c r="A8" s="58" t="s">
        <v>17</v>
      </c>
      <c r="B8" s="58"/>
      <c r="C8" s="58"/>
      <c r="D8" s="58"/>
      <c r="E8" s="58"/>
    </row>
    <row r="10" spans="1:5" ht="189.75" customHeight="1">
      <c r="A10" s="58" t="s">
        <v>19</v>
      </c>
      <c r="B10" s="58"/>
      <c r="C10" s="58"/>
      <c r="D10" s="58"/>
      <c r="E10" s="58"/>
    </row>
    <row r="12" spans="1:5" ht="24" customHeight="1">
      <c r="A12" s="58" t="s">
        <v>18</v>
      </c>
      <c r="B12" s="58"/>
      <c r="C12" s="58"/>
      <c r="D12" s="58"/>
      <c r="E12" s="58"/>
    </row>
    <row r="14" spans="1:10" s="12" customFormat="1" ht="12.75">
      <c r="A14" s="10" t="s">
        <v>2</v>
      </c>
      <c r="B14" s="10" t="s">
        <v>8</v>
      </c>
      <c r="C14" s="10" t="s">
        <v>3</v>
      </c>
      <c r="D14" s="10" t="s">
        <v>4</v>
      </c>
      <c r="E14" s="10" t="s">
        <v>5</v>
      </c>
      <c r="F14" s="10" t="s">
        <v>7</v>
      </c>
      <c r="G14" s="11" t="s">
        <v>6</v>
      </c>
      <c r="H14" s="10"/>
      <c r="I14" s="10" t="s">
        <v>0</v>
      </c>
      <c r="J14" s="10" t="s">
        <v>1</v>
      </c>
    </row>
    <row r="15" spans="1:10" s="17" customFormat="1" ht="178.5">
      <c r="A15" s="17" t="s">
        <v>9</v>
      </c>
      <c r="B15" s="17" t="s">
        <v>10</v>
      </c>
      <c r="C15" s="17" t="s">
        <v>11</v>
      </c>
      <c r="D15" s="17" t="s">
        <v>12</v>
      </c>
      <c r="E15" s="18" t="s">
        <v>13</v>
      </c>
      <c r="F15" s="17" t="s">
        <v>16</v>
      </c>
      <c r="G15" s="20" t="s">
        <v>14</v>
      </c>
      <c r="I15" s="20" t="s">
        <v>15</v>
      </c>
      <c r="J15" s="20" t="s">
        <v>15</v>
      </c>
    </row>
  </sheetData>
  <mergeCells count="3">
    <mergeCell ref="A8:E8"/>
    <mergeCell ref="A12:E12"/>
    <mergeCell ref="A10:E10"/>
  </mergeCells>
  <printOptions/>
  <pageMargins left="0.75" right="0.75" top="1" bottom="1" header="0.5" footer="0.5"/>
  <pageSetup horizontalDpi="1200" verticalDpi="12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K301"/>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28125" style="3" bestFit="1" customWidth="1"/>
    <col min="2" max="2" width="6.57421875" style="3" bestFit="1" customWidth="1"/>
    <col min="3" max="3" width="24.7109375" style="0" bestFit="1" customWidth="1"/>
    <col min="4" max="4" width="5.57421875" style="23" bestFit="1" customWidth="1"/>
    <col min="5" max="5" width="8.140625" style="0" bestFit="1" customWidth="1"/>
    <col min="6" max="6" width="4.7109375" style="0" bestFit="1" customWidth="1"/>
    <col min="7" max="7" width="8.140625" style="13" bestFit="1" customWidth="1"/>
    <col min="8" max="8" width="7.421875" style="0" bestFit="1" customWidth="1"/>
    <col min="9" max="9" width="27.57421875" style="16" bestFit="1" customWidth="1"/>
    <col min="10" max="10" width="12.140625" style="16" bestFit="1" customWidth="1"/>
    <col min="11" max="11" width="13.8515625" style="0" bestFit="1" customWidth="1"/>
    <col min="12" max="16384" width="8.8515625" style="0" customWidth="1"/>
  </cols>
  <sheetData>
    <row r="1" spans="1:11" s="12" customFormat="1" ht="12.75">
      <c r="A1" s="10" t="s">
        <v>2</v>
      </c>
      <c r="B1" s="10" t="s">
        <v>8</v>
      </c>
      <c r="C1" s="10" t="s">
        <v>3</v>
      </c>
      <c r="D1" s="22" t="s">
        <v>4</v>
      </c>
      <c r="E1" s="10" t="s">
        <v>5</v>
      </c>
      <c r="F1" s="10" t="s">
        <v>7</v>
      </c>
      <c r="G1" s="11" t="s">
        <v>6</v>
      </c>
      <c r="H1" s="10"/>
      <c r="I1" s="10" t="s">
        <v>0</v>
      </c>
      <c r="J1" s="10" t="s">
        <v>1</v>
      </c>
      <c r="K1" s="12" t="s">
        <v>148</v>
      </c>
    </row>
    <row r="2" spans="1:11" ht="12.75">
      <c r="A2" s="7" t="s">
        <v>32</v>
      </c>
      <c r="B2" s="7">
        <v>1</v>
      </c>
      <c r="C2" s="21" t="s">
        <v>52</v>
      </c>
      <c r="D2" s="24">
        <v>0.5333333333333333</v>
      </c>
      <c r="E2" s="8">
        <v>0.5409722222222222</v>
      </c>
      <c r="F2" s="5"/>
      <c r="G2" s="13">
        <f aca="true" t="shared" si="0" ref="G2:G65">IF(OR(ISBLANK(E2),NOT(ISBLANK(F2))),"",E2-D2)</f>
        <v>0.007638888888888862</v>
      </c>
      <c r="H2" s="5"/>
      <c r="I2" s="14" t="str">
        <f aca="true" t="shared" si="1" ref="I2:I42">IF(ISBLANK(C2),"",IF(B2=1,C2,CONCATENATE(C2," (",B2,")")))</f>
        <v>Katrina</v>
      </c>
      <c r="J2" s="15" t="str">
        <f aca="true" t="shared" si="2" ref="J2:J65">IF(ISBLANK(F2),IF(ISNUMBER(G2),CONCATENATE(HOUR(G2)*60+MINUTE(G2),":",RIGHT(CONCATENATE("0",SECOND(G2)),2)),IF(ISBLANK(E2),"",E2)),F2)</f>
        <v>11:00</v>
      </c>
      <c r="K2" s="26" t="s">
        <v>131</v>
      </c>
    </row>
    <row r="3" spans="1:11" ht="12.75">
      <c r="A3" s="3" t="s">
        <v>32</v>
      </c>
      <c r="B3" s="3">
        <v>1</v>
      </c>
      <c r="C3" s="21" t="s">
        <v>46</v>
      </c>
      <c r="D3" s="23">
        <v>0.4576388888888889</v>
      </c>
      <c r="E3" s="4">
        <v>0.4708333333333334</v>
      </c>
      <c r="G3" s="13">
        <f t="shared" si="0"/>
        <v>0.013194444444444509</v>
      </c>
      <c r="I3" s="14" t="str">
        <f t="shared" si="1"/>
        <v>Helenick</v>
      </c>
      <c r="J3" s="15" t="str">
        <f t="shared" si="2"/>
        <v>19:00</v>
      </c>
      <c r="K3" s="26" t="s">
        <v>131</v>
      </c>
    </row>
    <row r="4" spans="1:11" ht="12.75">
      <c r="A4" s="3" t="s">
        <v>32</v>
      </c>
      <c r="B4" s="3">
        <v>2</v>
      </c>
      <c r="C4" s="21" t="s">
        <v>39</v>
      </c>
      <c r="D4" s="23">
        <v>0.43125</v>
      </c>
      <c r="E4" s="4">
        <v>0.4451388888888889</v>
      </c>
      <c r="G4" s="13">
        <f t="shared" si="0"/>
        <v>0.013888888888888895</v>
      </c>
      <c r="H4" s="5"/>
      <c r="I4" s="14" t="str">
        <f t="shared" si="1"/>
        <v>Thomas McKenna (2)</v>
      </c>
      <c r="J4" s="15" t="str">
        <f t="shared" si="2"/>
        <v>20:00</v>
      </c>
      <c r="K4" s="26" t="s">
        <v>131</v>
      </c>
    </row>
    <row r="5" spans="1:11" ht="12.75">
      <c r="A5" s="3" t="s">
        <v>32</v>
      </c>
      <c r="B5" s="3">
        <v>5</v>
      </c>
      <c r="C5" s="21" t="s">
        <v>45</v>
      </c>
      <c r="D5" s="23">
        <v>0.45416666666666666</v>
      </c>
      <c r="E5" s="4">
        <v>0.46875</v>
      </c>
      <c r="G5" s="13">
        <f t="shared" si="0"/>
        <v>0.014583333333333337</v>
      </c>
      <c r="I5" s="14" t="str">
        <f t="shared" si="1"/>
        <v>The B's (5)</v>
      </c>
      <c r="J5" s="15" t="str">
        <f t="shared" si="2"/>
        <v>21:00</v>
      </c>
      <c r="K5" s="26" t="s">
        <v>131</v>
      </c>
    </row>
    <row r="6" spans="1:11" ht="12.75">
      <c r="A6" s="7" t="s">
        <v>32</v>
      </c>
      <c r="B6" s="7">
        <v>2</v>
      </c>
      <c r="C6" s="21" t="s">
        <v>49</v>
      </c>
      <c r="D6" s="24">
        <v>0.48125</v>
      </c>
      <c r="E6" s="8">
        <v>0.49652777777777773</v>
      </c>
      <c r="F6" s="5"/>
      <c r="G6" s="13">
        <f t="shared" si="0"/>
        <v>0.015277777777777724</v>
      </c>
      <c r="H6" s="5"/>
      <c r="I6" s="14" t="str">
        <f t="shared" si="1"/>
        <v>Hanson (2)</v>
      </c>
      <c r="J6" s="15" t="str">
        <f t="shared" si="2"/>
        <v>22:00</v>
      </c>
      <c r="K6" s="26" t="s">
        <v>131</v>
      </c>
    </row>
    <row r="7" spans="1:11" ht="12.75">
      <c r="A7" s="7" t="s">
        <v>32</v>
      </c>
      <c r="B7" s="7">
        <v>1</v>
      </c>
      <c r="C7" s="21" t="s">
        <v>50</v>
      </c>
      <c r="D7" s="24">
        <v>0.4923611111111111</v>
      </c>
      <c r="E7" s="8">
        <v>0.5104166666666666</v>
      </c>
      <c r="F7" s="5"/>
      <c r="G7" s="13">
        <f t="shared" si="0"/>
        <v>0.018055555555555547</v>
      </c>
      <c r="H7" s="5"/>
      <c r="I7" s="14" t="str">
        <f t="shared" si="1"/>
        <v>Thomas</v>
      </c>
      <c r="J7" s="15" t="str">
        <f t="shared" si="2"/>
        <v>26:00</v>
      </c>
      <c r="K7" s="26" t="s">
        <v>131</v>
      </c>
    </row>
    <row r="8" spans="1:11" ht="12.75">
      <c r="A8" s="3" t="s">
        <v>32</v>
      </c>
      <c r="B8" s="3">
        <v>2</v>
      </c>
      <c r="C8" s="21" t="s">
        <v>44</v>
      </c>
      <c r="D8" s="23">
        <v>0.45208333333333334</v>
      </c>
      <c r="E8" s="4">
        <v>0.4708333333333334</v>
      </c>
      <c r="G8" s="13">
        <f t="shared" si="0"/>
        <v>0.018750000000000044</v>
      </c>
      <c r="I8" s="14" t="str">
        <f t="shared" si="1"/>
        <v>The Ghosts (2)</v>
      </c>
      <c r="J8" s="15" t="str">
        <f t="shared" si="2"/>
        <v>27:00</v>
      </c>
      <c r="K8" s="26" t="s">
        <v>131</v>
      </c>
    </row>
    <row r="9" spans="1:11" ht="12.75">
      <c r="A9" s="3" t="s">
        <v>32</v>
      </c>
      <c r="B9" s="3">
        <v>5</v>
      </c>
      <c r="C9" s="21" t="s">
        <v>37</v>
      </c>
      <c r="D9" s="23">
        <v>0.4215277777777778</v>
      </c>
      <c r="E9" s="4">
        <v>0.44166666666666665</v>
      </c>
      <c r="G9" s="13">
        <f t="shared" si="0"/>
        <v>0.020138888888888873</v>
      </c>
      <c r="I9" s="14" t="str">
        <f t="shared" si="1"/>
        <v>Bryan Golenia (5)</v>
      </c>
      <c r="J9" s="15" t="str">
        <f t="shared" si="2"/>
        <v>29:00</v>
      </c>
      <c r="K9" s="26" t="s">
        <v>131</v>
      </c>
    </row>
    <row r="10" spans="1:11" ht="12.75">
      <c r="A10" s="3" t="s">
        <v>32</v>
      </c>
      <c r="B10" s="3">
        <v>4</v>
      </c>
      <c r="C10" s="21" t="s">
        <v>41</v>
      </c>
      <c r="D10" s="23">
        <v>0.4381944444444445</v>
      </c>
      <c r="E10" s="4">
        <v>0.4597222222222222</v>
      </c>
      <c r="G10" s="13">
        <f t="shared" si="0"/>
        <v>0.0215277777777777</v>
      </c>
      <c r="I10" s="14" t="str">
        <f t="shared" si="1"/>
        <v>Panda Bears (4)</v>
      </c>
      <c r="J10" s="15" t="str">
        <f t="shared" si="2"/>
        <v>31:00</v>
      </c>
      <c r="K10" s="26" t="s">
        <v>131</v>
      </c>
    </row>
    <row r="11" spans="1:11" ht="12.75">
      <c r="A11" s="3" t="s">
        <v>32</v>
      </c>
      <c r="B11" s="3">
        <v>2</v>
      </c>
      <c r="C11" s="21" t="s">
        <v>48</v>
      </c>
      <c r="D11" s="23">
        <v>0.4694444444444445</v>
      </c>
      <c r="E11" s="4">
        <v>0.4909722222222222</v>
      </c>
      <c r="G11" s="13">
        <f t="shared" si="0"/>
        <v>0.0215277777777777</v>
      </c>
      <c r="I11" s="14" t="str">
        <f t="shared" si="1"/>
        <v>Rockway, Todd (2)</v>
      </c>
      <c r="J11" s="15" t="str">
        <f t="shared" si="2"/>
        <v>31:00</v>
      </c>
      <c r="K11" s="26" t="s">
        <v>131</v>
      </c>
    </row>
    <row r="12" spans="1:11" ht="12.75">
      <c r="A12" s="3" t="s">
        <v>32</v>
      </c>
      <c r="B12" s="3">
        <v>3</v>
      </c>
      <c r="C12" s="21" t="s">
        <v>137</v>
      </c>
      <c r="D12" s="23">
        <v>0.4354166666666666</v>
      </c>
      <c r="E12" s="4">
        <v>0.4590277777777778</v>
      </c>
      <c r="G12" s="13">
        <f t="shared" si="0"/>
        <v>0.023611111111111194</v>
      </c>
      <c r="I12" s="14" t="str">
        <f t="shared" si="1"/>
        <v>North Chicago HS # 5 (3)</v>
      </c>
      <c r="J12" s="15" t="str">
        <f t="shared" si="2"/>
        <v>34:00</v>
      </c>
      <c r="K12" s="26" t="s">
        <v>131</v>
      </c>
    </row>
    <row r="13" spans="1:11" ht="12.75">
      <c r="A13" s="3" t="s">
        <v>32</v>
      </c>
      <c r="B13" s="3">
        <v>3</v>
      </c>
      <c r="C13" s="21" t="s">
        <v>138</v>
      </c>
      <c r="D13" s="23">
        <v>0.4354166666666666</v>
      </c>
      <c r="E13" s="4">
        <v>0.4597222222222222</v>
      </c>
      <c r="G13" s="13">
        <f t="shared" si="0"/>
        <v>0.02430555555555558</v>
      </c>
      <c r="I13" s="14" t="str">
        <f t="shared" si="1"/>
        <v>North Chicago HS # 8 (3)</v>
      </c>
      <c r="J13" s="15" t="str">
        <f t="shared" si="2"/>
        <v>35:00</v>
      </c>
      <c r="K13" s="26" t="s">
        <v>131</v>
      </c>
    </row>
    <row r="14" spans="1:11" ht="12.75">
      <c r="A14" s="7" t="s">
        <v>32</v>
      </c>
      <c r="B14" s="7">
        <v>2</v>
      </c>
      <c r="C14" s="21" t="s">
        <v>36</v>
      </c>
      <c r="D14" s="24">
        <v>0.4138888888888889</v>
      </c>
      <c r="E14" s="8">
        <v>0.44097222222222227</v>
      </c>
      <c r="F14" s="5"/>
      <c r="G14" s="13">
        <f t="shared" si="0"/>
        <v>0.027083333333333348</v>
      </c>
      <c r="H14" s="5"/>
      <c r="I14" s="14" t="str">
        <f t="shared" si="1"/>
        <v>Bill R. Heiberger (2)</v>
      </c>
      <c r="J14" s="15" t="str">
        <f t="shared" si="2"/>
        <v>39:00</v>
      </c>
      <c r="K14" s="26" t="s">
        <v>131</v>
      </c>
    </row>
    <row r="15" spans="1:11" ht="12.75">
      <c r="A15" s="7" t="s">
        <v>32</v>
      </c>
      <c r="B15" s="7">
        <v>5</v>
      </c>
      <c r="C15" s="21" t="s">
        <v>141</v>
      </c>
      <c r="D15" s="24">
        <v>0.5298611111111111</v>
      </c>
      <c r="E15" s="8">
        <v>0.5569444444444445</v>
      </c>
      <c r="F15" s="5"/>
      <c r="G15" s="13">
        <f t="shared" si="0"/>
        <v>0.027083333333333348</v>
      </c>
      <c r="H15" s="5"/>
      <c r="I15" s="14" t="str">
        <f t="shared" si="1"/>
        <v>Turtles (5)</v>
      </c>
      <c r="J15" s="15" t="str">
        <f t="shared" si="2"/>
        <v>39:00</v>
      </c>
      <c r="K15" s="26" t="s">
        <v>131</v>
      </c>
    </row>
    <row r="16" spans="1:11" ht="12.75">
      <c r="A16" s="7" t="s">
        <v>32</v>
      </c>
      <c r="B16" s="7">
        <v>3</v>
      </c>
      <c r="C16" s="21" t="s">
        <v>140</v>
      </c>
      <c r="D16" s="24">
        <v>0.4131944444444444</v>
      </c>
      <c r="E16" s="8">
        <v>0.44166666666666665</v>
      </c>
      <c r="F16" s="5"/>
      <c r="G16" s="13">
        <f t="shared" si="0"/>
        <v>0.028472222222222232</v>
      </c>
      <c r="I16" s="14" t="str">
        <f t="shared" si="1"/>
        <v>Z-Team (3)</v>
      </c>
      <c r="J16" s="15" t="str">
        <f t="shared" si="2"/>
        <v>41:00</v>
      </c>
      <c r="K16" s="26" t="s">
        <v>131</v>
      </c>
    </row>
    <row r="17" spans="1:11" ht="12.75">
      <c r="A17" s="3" t="s">
        <v>32</v>
      </c>
      <c r="B17" s="3">
        <v>6</v>
      </c>
      <c r="C17" s="21" t="s">
        <v>42</v>
      </c>
      <c r="D17" s="23">
        <v>0.4465277777777778</v>
      </c>
      <c r="E17" s="4">
        <v>0.4763888888888889</v>
      </c>
      <c r="G17" s="13">
        <f t="shared" si="0"/>
        <v>0.029861111111111116</v>
      </c>
      <c r="I17" s="14" t="str">
        <f t="shared" si="1"/>
        <v>The Parra Kings (6)</v>
      </c>
      <c r="J17" s="15" t="str">
        <f t="shared" si="2"/>
        <v>43:00</v>
      </c>
      <c r="K17" s="26" t="s">
        <v>131</v>
      </c>
    </row>
    <row r="18" spans="1:11" ht="12.75">
      <c r="A18" s="7" t="s">
        <v>32</v>
      </c>
      <c r="B18" s="7">
        <v>2</v>
      </c>
      <c r="C18" s="21" t="s">
        <v>43</v>
      </c>
      <c r="D18" s="24">
        <v>0.4472222222222222</v>
      </c>
      <c r="E18" s="4">
        <v>0.4784722222222222</v>
      </c>
      <c r="F18" s="5"/>
      <c r="G18" s="13">
        <f t="shared" si="0"/>
        <v>0.03125</v>
      </c>
      <c r="H18" s="5"/>
      <c r="I18" s="14" t="str">
        <f t="shared" si="1"/>
        <v>Mark Hoffmann (2)</v>
      </c>
      <c r="J18" s="15" t="str">
        <f t="shared" si="2"/>
        <v>45:00</v>
      </c>
      <c r="K18" s="26" t="s">
        <v>131</v>
      </c>
    </row>
    <row r="19" spans="1:11" ht="12.75">
      <c r="A19" s="3" t="s">
        <v>32</v>
      </c>
      <c r="B19" s="3">
        <v>2</v>
      </c>
      <c r="C19" s="21" t="s">
        <v>139</v>
      </c>
      <c r="D19" s="23">
        <v>0.4277777777777778</v>
      </c>
      <c r="E19" s="4">
        <v>0.4597222222222222</v>
      </c>
      <c r="G19" s="13">
        <f t="shared" si="0"/>
        <v>0.031944444444444386</v>
      </c>
      <c r="I19" s="14" t="str">
        <f t="shared" si="1"/>
        <v>Meyer / Highburger (2)</v>
      </c>
      <c r="J19" s="15" t="str">
        <f t="shared" si="2"/>
        <v>46:00</v>
      </c>
      <c r="K19" s="26" t="s">
        <v>131</v>
      </c>
    </row>
    <row r="20" spans="1:11" ht="12.75">
      <c r="A20" s="3" t="s">
        <v>32</v>
      </c>
      <c r="B20" s="3">
        <v>2</v>
      </c>
      <c r="C20" s="21" t="s">
        <v>38</v>
      </c>
      <c r="D20" s="23">
        <v>0.42291666666666666</v>
      </c>
      <c r="E20" s="4">
        <v>0.4604166666666667</v>
      </c>
      <c r="G20" s="13">
        <f t="shared" si="0"/>
        <v>0.03750000000000003</v>
      </c>
      <c r="H20" s="5"/>
      <c r="I20" s="14" t="str">
        <f t="shared" si="1"/>
        <v>Michael Acciari (2)</v>
      </c>
      <c r="J20" s="15" t="str">
        <f t="shared" si="2"/>
        <v>54:00</v>
      </c>
      <c r="K20" s="26" t="s">
        <v>131</v>
      </c>
    </row>
    <row r="21" spans="1:11" ht="12.75">
      <c r="A21" s="3" t="s">
        <v>32</v>
      </c>
      <c r="B21" s="3">
        <v>3</v>
      </c>
      <c r="C21" s="21" t="s">
        <v>30</v>
      </c>
      <c r="D21" s="23">
        <v>0.4673611111111111</v>
      </c>
      <c r="E21" s="4">
        <v>0.50625</v>
      </c>
      <c r="G21" s="13">
        <f t="shared" si="0"/>
        <v>0.03888888888888886</v>
      </c>
      <c r="I21" s="14" t="str">
        <f t="shared" si="1"/>
        <v>Brunner (3)</v>
      </c>
      <c r="J21" s="15" t="str">
        <f t="shared" si="2"/>
        <v>56:00</v>
      </c>
      <c r="K21" s="26" t="s">
        <v>131</v>
      </c>
    </row>
    <row r="22" spans="1:11" ht="12.75">
      <c r="A22" s="3" t="s">
        <v>32</v>
      </c>
      <c r="B22" s="3">
        <v>3</v>
      </c>
      <c r="C22" s="21" t="s">
        <v>33</v>
      </c>
      <c r="D22" s="23">
        <v>0.40902777777777777</v>
      </c>
      <c r="E22" s="4">
        <v>0.4479166666666667</v>
      </c>
      <c r="G22" s="13">
        <f t="shared" si="0"/>
        <v>0.03888888888888892</v>
      </c>
      <c r="H22" s="5"/>
      <c r="I22" s="14" t="str">
        <f t="shared" si="1"/>
        <v>Matthew Dastice (3)</v>
      </c>
      <c r="J22" s="15" t="str">
        <f t="shared" si="2"/>
        <v>56:00</v>
      </c>
      <c r="K22" s="26" t="s">
        <v>131</v>
      </c>
    </row>
    <row r="23" spans="1:11" ht="12.75">
      <c r="A23" s="7" t="s">
        <v>32</v>
      </c>
      <c r="B23" s="7">
        <v>3</v>
      </c>
      <c r="C23" s="21" t="s">
        <v>34</v>
      </c>
      <c r="D23" s="24">
        <v>0.40902777777777777</v>
      </c>
      <c r="E23" s="8">
        <v>0.4479166666666667</v>
      </c>
      <c r="F23" s="5"/>
      <c r="G23" s="13">
        <f t="shared" si="0"/>
        <v>0.03888888888888892</v>
      </c>
      <c r="I23" s="14" t="str">
        <f t="shared" si="1"/>
        <v>Danny Schrager (3)</v>
      </c>
      <c r="J23" s="15" t="str">
        <f t="shared" si="2"/>
        <v>56:00</v>
      </c>
      <c r="K23" s="26" t="s">
        <v>131</v>
      </c>
    </row>
    <row r="24" spans="1:11" ht="12.75">
      <c r="A24" s="3" t="s">
        <v>32</v>
      </c>
      <c r="B24" s="3">
        <v>4</v>
      </c>
      <c r="C24" s="21" t="s">
        <v>47</v>
      </c>
      <c r="D24" s="23">
        <v>0.4625</v>
      </c>
      <c r="E24" s="8">
        <v>0.5104166666666666</v>
      </c>
      <c r="F24" s="5"/>
      <c r="G24" s="13">
        <f t="shared" si="0"/>
        <v>0.04791666666666661</v>
      </c>
      <c r="H24" s="5"/>
      <c r="I24" s="14" t="str">
        <f t="shared" si="1"/>
        <v>GM + 2 (4)</v>
      </c>
      <c r="J24" s="15" t="str">
        <f t="shared" si="2"/>
        <v>69:00</v>
      </c>
      <c r="K24" s="26" t="s">
        <v>131</v>
      </c>
    </row>
    <row r="25" spans="1:11" ht="12.75">
      <c r="A25" s="7" t="s">
        <v>32</v>
      </c>
      <c r="B25" s="7">
        <v>1</v>
      </c>
      <c r="C25" s="21" t="s">
        <v>51</v>
      </c>
      <c r="D25" s="23">
        <v>0.4465277777777778</v>
      </c>
      <c r="E25" s="8">
        <v>0.5013888888888889</v>
      </c>
      <c r="F25" s="5"/>
      <c r="G25" s="13">
        <f t="shared" si="0"/>
        <v>0.05486111111111108</v>
      </c>
      <c r="H25" s="5"/>
      <c r="I25" s="14" t="str">
        <f t="shared" si="1"/>
        <v>Federer</v>
      </c>
      <c r="J25" s="15" t="str">
        <f t="shared" si="2"/>
        <v>79:00</v>
      </c>
      <c r="K25" s="26" t="s">
        <v>131</v>
      </c>
    </row>
    <row r="26" spans="1:11" ht="12.75">
      <c r="A26" s="3" t="s">
        <v>32</v>
      </c>
      <c r="B26" s="3">
        <v>6</v>
      </c>
      <c r="C26" s="21" t="s">
        <v>40</v>
      </c>
      <c r="D26" s="23">
        <v>0.43333333333333335</v>
      </c>
      <c r="E26" s="4">
        <v>0.49652777777777773</v>
      </c>
      <c r="G26" s="13">
        <f t="shared" si="0"/>
        <v>0.06319444444444439</v>
      </c>
      <c r="H26" s="5"/>
      <c r="I26" s="14" t="str">
        <f t="shared" si="1"/>
        <v>NJ ROTC East Aurora HS (6)</v>
      </c>
      <c r="J26" s="15" t="str">
        <f t="shared" si="2"/>
        <v>91:00</v>
      </c>
      <c r="K26" s="26" t="s">
        <v>131</v>
      </c>
    </row>
    <row r="27" spans="1:11" ht="12.75">
      <c r="A27" s="3" t="s">
        <v>63</v>
      </c>
      <c r="B27" s="3">
        <v>2</v>
      </c>
      <c r="C27" s="21" t="s">
        <v>72</v>
      </c>
      <c r="D27" s="23">
        <v>0.4375</v>
      </c>
      <c r="E27" s="4">
        <v>0.4597222222222222</v>
      </c>
      <c r="G27" s="13">
        <f t="shared" si="0"/>
        <v>0.0222222222222222</v>
      </c>
      <c r="I27" s="14" t="str">
        <f t="shared" si="1"/>
        <v>Muffler (2)</v>
      </c>
      <c r="J27" s="15" t="str">
        <f t="shared" si="2"/>
        <v>32:00</v>
      </c>
      <c r="K27" s="26" t="s">
        <v>131</v>
      </c>
    </row>
    <row r="28" spans="1:11" ht="12.75">
      <c r="A28" s="3" t="s">
        <v>63</v>
      </c>
      <c r="B28" s="3">
        <v>1</v>
      </c>
      <c r="C28" s="21" t="s">
        <v>74</v>
      </c>
      <c r="D28" s="23">
        <v>0.4513888888888889</v>
      </c>
      <c r="E28" s="4">
        <v>0.47430555555555554</v>
      </c>
      <c r="G28" s="13">
        <f t="shared" si="0"/>
        <v>0.02291666666666664</v>
      </c>
      <c r="I28" s="14" t="str">
        <f t="shared" si="1"/>
        <v>Jennifer Kurland</v>
      </c>
      <c r="J28" s="15" t="str">
        <f t="shared" si="2"/>
        <v>33:00</v>
      </c>
      <c r="K28" s="26" t="s">
        <v>131</v>
      </c>
    </row>
    <row r="29" spans="1:11" ht="12.75">
      <c r="A29" s="3" t="s">
        <v>63</v>
      </c>
      <c r="B29" s="3">
        <v>2</v>
      </c>
      <c r="C29" s="21" t="s">
        <v>80</v>
      </c>
      <c r="D29" s="23">
        <v>0.46875</v>
      </c>
      <c r="E29" s="4">
        <v>0.4923611111111111</v>
      </c>
      <c r="G29" s="13">
        <f t="shared" si="0"/>
        <v>0.023611111111111083</v>
      </c>
      <c r="I29" s="14" t="str">
        <f t="shared" si="1"/>
        <v>Erin &amp; Dan Curley (2)</v>
      </c>
      <c r="J29" s="15" t="str">
        <f t="shared" si="2"/>
        <v>34:00</v>
      </c>
      <c r="K29" s="26" t="s">
        <v>131</v>
      </c>
    </row>
    <row r="30" spans="1:11" ht="12.75">
      <c r="A30" s="3" t="s">
        <v>63</v>
      </c>
      <c r="B30" s="3">
        <v>5</v>
      </c>
      <c r="C30" s="21" t="s">
        <v>70</v>
      </c>
      <c r="D30" s="23">
        <v>0.4298611111111111</v>
      </c>
      <c r="E30" s="4">
        <v>0.45416666666666666</v>
      </c>
      <c r="G30" s="13">
        <f t="shared" si="0"/>
        <v>0.02430555555555558</v>
      </c>
      <c r="I30" s="14" t="str">
        <f t="shared" si="1"/>
        <v>Hills (5)</v>
      </c>
      <c r="J30" s="15" t="str">
        <f t="shared" si="2"/>
        <v>35:00</v>
      </c>
      <c r="K30" s="26" t="s">
        <v>131</v>
      </c>
    </row>
    <row r="31" spans="1:11" ht="12.75">
      <c r="A31" s="3" t="s">
        <v>63</v>
      </c>
      <c r="B31" s="3">
        <v>3</v>
      </c>
      <c r="C31" s="21" t="s">
        <v>69</v>
      </c>
      <c r="D31" s="23">
        <v>0.425</v>
      </c>
      <c r="E31" s="8">
        <v>0.45208333333333334</v>
      </c>
      <c r="F31" s="5"/>
      <c r="G31" s="13">
        <f t="shared" si="0"/>
        <v>0.027083333333333348</v>
      </c>
      <c r="H31" s="5"/>
      <c r="I31" s="14" t="str">
        <f t="shared" si="1"/>
        <v>Brian Nolan (3)</v>
      </c>
      <c r="J31" s="15" t="str">
        <f t="shared" si="2"/>
        <v>39:00</v>
      </c>
      <c r="K31" s="26" t="s">
        <v>131</v>
      </c>
    </row>
    <row r="32" spans="1:11" ht="12.75">
      <c r="A32" s="3" t="s">
        <v>63</v>
      </c>
      <c r="B32" s="3">
        <v>2</v>
      </c>
      <c r="C32" s="21" t="s">
        <v>68</v>
      </c>
      <c r="D32" s="23">
        <v>0.42430555555555555</v>
      </c>
      <c r="E32" s="4">
        <v>0.45208333333333334</v>
      </c>
      <c r="G32" s="13">
        <f t="shared" si="0"/>
        <v>0.02777777777777779</v>
      </c>
      <c r="I32" s="14" t="str">
        <f t="shared" si="1"/>
        <v>David Nolan (2)</v>
      </c>
      <c r="J32" s="15" t="str">
        <f t="shared" si="2"/>
        <v>40:00</v>
      </c>
      <c r="K32" s="26" t="s">
        <v>131</v>
      </c>
    </row>
    <row r="33" spans="1:11" ht="12.75">
      <c r="A33" s="3" t="s">
        <v>63</v>
      </c>
      <c r="B33" s="3">
        <v>3</v>
      </c>
      <c r="C33" s="21" t="s">
        <v>73</v>
      </c>
      <c r="D33" s="23">
        <v>0.4479166666666667</v>
      </c>
      <c r="E33" s="4">
        <v>0.4770833333333333</v>
      </c>
      <c r="G33" s="13">
        <f t="shared" si="0"/>
        <v>0.02916666666666662</v>
      </c>
      <c r="I33" s="14" t="str">
        <f t="shared" si="1"/>
        <v>Spuds (3)</v>
      </c>
      <c r="J33" s="15" t="str">
        <f t="shared" si="2"/>
        <v>42:00</v>
      </c>
      <c r="K33" s="26" t="s">
        <v>131</v>
      </c>
    </row>
    <row r="34" spans="1:11" ht="12.75">
      <c r="A34" s="3" t="s">
        <v>63</v>
      </c>
      <c r="B34" s="3">
        <v>1</v>
      </c>
      <c r="C34" s="21" t="s">
        <v>79</v>
      </c>
      <c r="D34" s="23">
        <v>0.4708333333333334</v>
      </c>
      <c r="E34" s="4">
        <v>0.5027777777777778</v>
      </c>
      <c r="G34" s="13">
        <f t="shared" si="0"/>
        <v>0.031944444444444386</v>
      </c>
      <c r="I34" s="14" t="str">
        <f t="shared" si="1"/>
        <v>A. Ohlinger</v>
      </c>
      <c r="J34" s="15" t="str">
        <f t="shared" si="2"/>
        <v>46:00</v>
      </c>
      <c r="K34" s="26" t="s">
        <v>131</v>
      </c>
    </row>
    <row r="35" spans="1:11" ht="12.75">
      <c r="A35" s="3" t="s">
        <v>63</v>
      </c>
      <c r="B35" s="3">
        <v>3</v>
      </c>
      <c r="C35" s="21" t="s">
        <v>66</v>
      </c>
      <c r="D35" s="23">
        <v>0.4277777777777778</v>
      </c>
      <c r="E35" s="4">
        <v>0.4611111111111111</v>
      </c>
      <c r="G35" s="13">
        <f t="shared" si="0"/>
        <v>0.03333333333333327</v>
      </c>
      <c r="H35" s="5"/>
      <c r="I35" s="14" t="str">
        <f t="shared" si="1"/>
        <v>Peter Jaffe Notier (3)</v>
      </c>
      <c r="J35" s="15" t="str">
        <f t="shared" si="2"/>
        <v>48:00</v>
      </c>
      <c r="K35" s="26" t="s">
        <v>131</v>
      </c>
    </row>
    <row r="36" spans="1:11" ht="12.75">
      <c r="A36" s="7" t="s">
        <v>63</v>
      </c>
      <c r="B36" s="7">
        <v>1</v>
      </c>
      <c r="C36" s="21" t="s">
        <v>81</v>
      </c>
      <c r="D36" s="24">
        <v>0.47222222222222227</v>
      </c>
      <c r="E36" s="8">
        <v>0.5069444444444444</v>
      </c>
      <c r="F36" s="5"/>
      <c r="G36" s="13">
        <f t="shared" si="0"/>
        <v>0.034722222222222154</v>
      </c>
      <c r="H36" s="5"/>
      <c r="I36" s="14" t="str">
        <f t="shared" si="1"/>
        <v>Tom Dieter</v>
      </c>
      <c r="J36" s="15" t="str">
        <f t="shared" si="2"/>
        <v>50:00</v>
      </c>
      <c r="K36" s="26" t="s">
        <v>131</v>
      </c>
    </row>
    <row r="37" spans="1:11" ht="12.75">
      <c r="A37" s="3" t="s">
        <v>63</v>
      </c>
      <c r="B37" s="3">
        <v>2</v>
      </c>
      <c r="C37" s="21" t="s">
        <v>64</v>
      </c>
      <c r="D37" s="23">
        <v>0.4076388888888889</v>
      </c>
      <c r="E37" s="4">
        <v>0.4458333333333333</v>
      </c>
      <c r="G37" s="13">
        <f t="shared" si="0"/>
        <v>0.03819444444444442</v>
      </c>
      <c r="I37" s="14" t="str">
        <f t="shared" si="1"/>
        <v>Bob Lutz (2)</v>
      </c>
      <c r="J37" s="15" t="str">
        <f t="shared" si="2"/>
        <v>55:00</v>
      </c>
      <c r="K37" s="26" t="s">
        <v>131</v>
      </c>
    </row>
    <row r="38" spans="1:11" ht="12.75">
      <c r="A38" s="7" t="s">
        <v>63</v>
      </c>
      <c r="B38" s="7">
        <v>3</v>
      </c>
      <c r="C38" s="21" t="s">
        <v>147</v>
      </c>
      <c r="D38" s="24">
        <v>0.4298611111111111</v>
      </c>
      <c r="E38" s="8">
        <v>0.4680555555555555</v>
      </c>
      <c r="F38" s="5"/>
      <c r="G38" s="13">
        <f t="shared" si="0"/>
        <v>0.03819444444444442</v>
      </c>
      <c r="H38" s="5"/>
      <c r="I38" s="14" t="str">
        <f t="shared" si="1"/>
        <v>North Chicago # 2 (3)</v>
      </c>
      <c r="J38" s="15" t="str">
        <f t="shared" si="2"/>
        <v>55:00</v>
      </c>
      <c r="K38" s="26" t="s">
        <v>131</v>
      </c>
    </row>
    <row r="39" spans="1:11" ht="12.75">
      <c r="A39" s="7" t="s">
        <v>63</v>
      </c>
      <c r="B39" s="7">
        <v>2</v>
      </c>
      <c r="C39" s="21" t="s">
        <v>77</v>
      </c>
      <c r="D39" s="24">
        <v>0.4625</v>
      </c>
      <c r="E39" s="8">
        <v>0.5013888888888889</v>
      </c>
      <c r="F39" s="5"/>
      <c r="G39" s="13">
        <f t="shared" si="0"/>
        <v>0.03888888888888886</v>
      </c>
      <c r="H39" s="5"/>
      <c r="I39" s="14" t="str">
        <f t="shared" si="1"/>
        <v>Gil &amp; Dale (2)</v>
      </c>
      <c r="J39" s="15" t="str">
        <f t="shared" si="2"/>
        <v>56:00</v>
      </c>
      <c r="K39" s="26" t="s">
        <v>131</v>
      </c>
    </row>
    <row r="40" spans="1:11" ht="12.75">
      <c r="A40" s="3" t="s">
        <v>63</v>
      </c>
      <c r="B40" s="3">
        <v>1</v>
      </c>
      <c r="C40" s="21" t="s">
        <v>65</v>
      </c>
      <c r="D40" s="23">
        <v>0.41875</v>
      </c>
      <c r="E40" s="8">
        <v>0.4597222222222222</v>
      </c>
      <c r="F40" s="5"/>
      <c r="G40" s="13">
        <f t="shared" si="0"/>
        <v>0.04097222222222219</v>
      </c>
      <c r="I40" s="14" t="str">
        <f t="shared" si="1"/>
        <v>Conor Flynn</v>
      </c>
      <c r="J40" s="15" t="str">
        <f t="shared" si="2"/>
        <v>59:00</v>
      </c>
      <c r="K40" s="26" t="s">
        <v>131</v>
      </c>
    </row>
    <row r="41" spans="1:11" ht="12.75">
      <c r="A41" s="7" t="s">
        <v>63</v>
      </c>
      <c r="B41" s="7">
        <v>2</v>
      </c>
      <c r="C41" s="21" t="s">
        <v>78</v>
      </c>
      <c r="D41" s="24">
        <v>0.46458333333333335</v>
      </c>
      <c r="E41" s="8">
        <v>0.5055555555555555</v>
      </c>
      <c r="F41" s="5"/>
      <c r="G41" s="13">
        <f t="shared" si="0"/>
        <v>0.04097222222222219</v>
      </c>
      <c r="I41" s="14" t="str">
        <f t="shared" si="1"/>
        <v>Bill &amp; Ed Beiberger (2)</v>
      </c>
      <c r="J41" s="15" t="str">
        <f t="shared" si="2"/>
        <v>59:00</v>
      </c>
      <c r="K41" s="26" t="s">
        <v>131</v>
      </c>
    </row>
    <row r="42" spans="1:11" ht="12.75">
      <c r="A42" s="3" t="s">
        <v>63</v>
      </c>
      <c r="B42" s="7">
        <v>2</v>
      </c>
      <c r="C42" s="21" t="s">
        <v>76</v>
      </c>
      <c r="D42" s="23">
        <v>0.4583333333333333</v>
      </c>
      <c r="E42" s="4">
        <v>0.5</v>
      </c>
      <c r="G42" s="13">
        <f t="shared" si="0"/>
        <v>0.041666666666666685</v>
      </c>
      <c r="I42" s="14" t="str">
        <f t="shared" si="1"/>
        <v>Disoriented (2)</v>
      </c>
      <c r="J42" s="15" t="str">
        <f t="shared" si="2"/>
        <v>60:00</v>
      </c>
      <c r="K42" s="26" t="s">
        <v>131</v>
      </c>
    </row>
    <row r="43" spans="1:11" ht="12.75">
      <c r="A43" s="3" t="s">
        <v>63</v>
      </c>
      <c r="B43" s="3">
        <v>2</v>
      </c>
      <c r="C43" s="25" t="s">
        <v>84</v>
      </c>
      <c r="D43" s="23">
        <v>0.49652777777777773</v>
      </c>
      <c r="E43" s="4">
        <v>0.5416666666666666</v>
      </c>
      <c r="G43" s="13">
        <f t="shared" si="0"/>
        <v>0.045138888888888895</v>
      </c>
      <c r="H43" s="5"/>
      <c r="I43" s="14" t="str">
        <f>IF(ISBLANK(C43),"",IF(C44=1,C43,CONCATENATE(C43," (",B43,")")))</f>
        <v>Katie &amp; Cindy Sims (2)</v>
      </c>
      <c r="J43" s="15" t="str">
        <f t="shared" si="2"/>
        <v>65:00</v>
      </c>
      <c r="K43" s="26" t="s">
        <v>131</v>
      </c>
    </row>
    <row r="44" spans="1:11" ht="12.75">
      <c r="A44" s="3" t="s">
        <v>63</v>
      </c>
      <c r="B44" s="3">
        <v>3</v>
      </c>
      <c r="C44" s="21" t="s">
        <v>146</v>
      </c>
      <c r="D44" s="23">
        <v>0.4395833333333334</v>
      </c>
      <c r="E44" s="4">
        <v>0.4861111111111111</v>
      </c>
      <c r="G44" s="13">
        <f t="shared" si="0"/>
        <v>0.046527777777777724</v>
      </c>
      <c r="I44" s="14" t="str">
        <f>IF(ISBLANK(C44),"",IF(B44=1,C44,CONCATENATE(C44," (",B44,")")))</f>
        <v>Elmgophers IL (3)</v>
      </c>
      <c r="J44" s="15" t="str">
        <f t="shared" si="2"/>
        <v>67:00</v>
      </c>
      <c r="K44" s="26" t="s">
        <v>131</v>
      </c>
    </row>
    <row r="45" spans="1:11" ht="12.75">
      <c r="A45" s="3" t="s">
        <v>63</v>
      </c>
      <c r="B45" s="3">
        <v>4</v>
      </c>
      <c r="C45" s="21" t="s">
        <v>75</v>
      </c>
      <c r="D45" s="23">
        <v>0.45625</v>
      </c>
      <c r="E45" s="4">
        <v>0.5048611111111111</v>
      </c>
      <c r="G45" s="13">
        <f t="shared" si="0"/>
        <v>0.048611111111111105</v>
      </c>
      <c r="H45" s="5"/>
      <c r="I45" s="14" t="str">
        <f>IF(ISBLANK(C45),"",IF(B45=1,C45,CONCATENATE(C45," (",B45,")")))</f>
        <v>Ryko (4)</v>
      </c>
      <c r="J45" s="15" t="str">
        <f t="shared" si="2"/>
        <v>70:00</v>
      </c>
      <c r="K45" s="26" t="s">
        <v>131</v>
      </c>
    </row>
    <row r="46" spans="1:11" ht="12.75">
      <c r="A46" s="7" t="s">
        <v>63</v>
      </c>
      <c r="B46" s="7">
        <v>2</v>
      </c>
      <c r="C46" s="21" t="s">
        <v>27</v>
      </c>
      <c r="D46" s="24">
        <v>0.45</v>
      </c>
      <c r="E46" s="8">
        <v>0.4993055555555555</v>
      </c>
      <c r="F46" s="5"/>
      <c r="G46" s="13">
        <f t="shared" si="0"/>
        <v>0.04930555555555549</v>
      </c>
      <c r="H46" s="5"/>
      <c r="I46" s="14" t="str">
        <f>IF(ISBLANK(C46),"",IF(B46=1,C46,CONCATENATE(C46," (",B46,")")))</f>
        <v>Dragons (2)</v>
      </c>
      <c r="J46" s="15" t="str">
        <f t="shared" si="2"/>
        <v>71:00</v>
      </c>
      <c r="K46" s="26" t="s">
        <v>131</v>
      </c>
    </row>
    <row r="47" spans="1:11" ht="12.75">
      <c r="A47" s="3" t="s">
        <v>63</v>
      </c>
      <c r="B47" s="3">
        <v>2</v>
      </c>
      <c r="C47" s="21" t="s">
        <v>83</v>
      </c>
      <c r="D47" s="24">
        <v>0.4895833333333333</v>
      </c>
      <c r="E47" s="8">
        <v>0.5430555555555555</v>
      </c>
      <c r="F47" s="5"/>
      <c r="G47" s="13">
        <f t="shared" si="0"/>
        <v>0.0534722222222222</v>
      </c>
      <c r="H47" s="5"/>
      <c r="I47" s="14" t="str">
        <f>IF(ISBLANK(C47),"",IF(C48=1,C47,CONCATENATE(C47," (",B47,")")))</f>
        <v>Valentia &amp; Sam (2)</v>
      </c>
      <c r="J47" s="15" t="str">
        <f t="shared" si="2"/>
        <v>77:00</v>
      </c>
      <c r="K47" s="26" t="s">
        <v>131</v>
      </c>
    </row>
    <row r="48" spans="1:11" ht="12.75">
      <c r="A48" s="3" t="s">
        <v>63</v>
      </c>
      <c r="B48" s="3">
        <v>3</v>
      </c>
      <c r="C48" s="21" t="s">
        <v>145</v>
      </c>
      <c r="D48" s="23">
        <v>0.43402777777777773</v>
      </c>
      <c r="E48" s="4">
        <v>0.4888888888888889</v>
      </c>
      <c r="G48" s="13">
        <f t="shared" si="0"/>
        <v>0.05486111111111114</v>
      </c>
      <c r="I48" s="14" t="str">
        <f aca="true" t="shared" si="3" ref="I48:I112">IF(ISBLANK(C48),"",IF(B48=1,C48,CONCATENATE(C48," (",B48,")")))</f>
        <v>North Chicago # 9 (3)</v>
      </c>
      <c r="J48" s="15" t="str">
        <f t="shared" si="2"/>
        <v>79:00</v>
      </c>
      <c r="K48" s="26" t="s">
        <v>131</v>
      </c>
    </row>
    <row r="49" spans="1:11" ht="12.75">
      <c r="A49" s="3" t="s">
        <v>63</v>
      </c>
      <c r="B49" s="3">
        <v>2</v>
      </c>
      <c r="C49" s="21" t="s">
        <v>26</v>
      </c>
      <c r="D49" s="23">
        <v>0.43472222222222223</v>
      </c>
      <c r="E49" s="4">
        <v>0.49722222222222223</v>
      </c>
      <c r="G49" s="13">
        <f t="shared" si="0"/>
        <v>0.0625</v>
      </c>
      <c r="H49" s="5"/>
      <c r="I49" s="14" t="str">
        <f t="shared" si="3"/>
        <v>Blum (2)</v>
      </c>
      <c r="J49" s="15" t="str">
        <f t="shared" si="2"/>
        <v>90:00</v>
      </c>
      <c r="K49" s="26" t="s">
        <v>131</v>
      </c>
    </row>
    <row r="50" spans="1:11" ht="12.75">
      <c r="A50" s="3" t="s">
        <v>63</v>
      </c>
      <c r="B50" s="3">
        <v>3</v>
      </c>
      <c r="C50" s="21" t="s">
        <v>71</v>
      </c>
      <c r="D50" s="23">
        <v>0.4368055555555555</v>
      </c>
      <c r="E50" s="4">
        <v>0.5020833333333333</v>
      </c>
      <c r="G50" s="13">
        <f t="shared" si="0"/>
        <v>0.06527777777777782</v>
      </c>
      <c r="I50" s="14" t="str">
        <f t="shared" si="3"/>
        <v>NNCH 4 (3)</v>
      </c>
      <c r="J50" s="15" t="str">
        <f t="shared" si="2"/>
        <v>94:00</v>
      </c>
      <c r="K50" s="26" t="s">
        <v>131</v>
      </c>
    </row>
    <row r="51" spans="1:11" ht="12.75">
      <c r="A51" s="3" t="s">
        <v>63</v>
      </c>
      <c r="B51" s="3">
        <v>3</v>
      </c>
      <c r="C51" s="21" t="s">
        <v>144</v>
      </c>
      <c r="D51" s="23">
        <v>0.4368055555555555</v>
      </c>
      <c r="E51" s="4">
        <v>0.5020833333333333</v>
      </c>
      <c r="G51" s="13">
        <f t="shared" si="0"/>
        <v>0.06527777777777782</v>
      </c>
      <c r="H51" s="5"/>
      <c r="I51" s="14" t="str">
        <f t="shared" si="3"/>
        <v>North Chicago # 7 (3)</v>
      </c>
      <c r="J51" s="15" t="str">
        <f t="shared" si="2"/>
        <v>94:00</v>
      </c>
      <c r="K51" s="26" t="s">
        <v>131</v>
      </c>
    </row>
    <row r="52" spans="1:11" ht="12.75">
      <c r="A52" s="7" t="s">
        <v>63</v>
      </c>
      <c r="B52" s="7">
        <v>3</v>
      </c>
      <c r="C52" s="21" t="s">
        <v>143</v>
      </c>
      <c r="D52" s="24">
        <v>0.4361111111111111</v>
      </c>
      <c r="E52" s="8">
        <v>0.5020833333333333</v>
      </c>
      <c r="F52" s="5"/>
      <c r="G52" s="13">
        <f t="shared" si="0"/>
        <v>0.06597222222222221</v>
      </c>
      <c r="I52" s="14" t="str">
        <f t="shared" si="3"/>
        <v>North Chicago # 1 (3)</v>
      </c>
      <c r="J52" s="15" t="str">
        <f t="shared" si="2"/>
        <v>95:00</v>
      </c>
      <c r="K52" s="26" t="s">
        <v>131</v>
      </c>
    </row>
    <row r="53" spans="1:11" ht="12.75">
      <c r="A53" s="3" t="s">
        <v>63</v>
      </c>
      <c r="B53" s="3">
        <v>2</v>
      </c>
      <c r="C53" s="21" t="s">
        <v>82</v>
      </c>
      <c r="D53" s="24">
        <v>0.4888888888888889</v>
      </c>
      <c r="E53" s="8">
        <v>0.5555555555555556</v>
      </c>
      <c r="F53" s="5"/>
      <c r="G53" s="13">
        <f t="shared" si="0"/>
        <v>0.06666666666666671</v>
      </c>
      <c r="I53" s="14" t="str">
        <f t="shared" si="3"/>
        <v>Molsen (2)</v>
      </c>
      <c r="J53" s="15" t="str">
        <f t="shared" si="2"/>
        <v>96:00</v>
      </c>
      <c r="K53" s="26" t="s">
        <v>131</v>
      </c>
    </row>
    <row r="54" spans="1:11" ht="12.75">
      <c r="A54" s="3" t="s">
        <v>63</v>
      </c>
      <c r="B54" s="3">
        <v>3</v>
      </c>
      <c r="C54" s="21" t="s">
        <v>142</v>
      </c>
      <c r="D54" s="23">
        <v>0.43125</v>
      </c>
      <c r="E54" s="4">
        <v>0.50625</v>
      </c>
      <c r="G54" s="13">
        <f t="shared" si="0"/>
        <v>0.07499999999999996</v>
      </c>
      <c r="I54" s="14" t="str">
        <f t="shared" si="3"/>
        <v>North Chicago # 6 (3)</v>
      </c>
      <c r="J54" s="15" t="str">
        <f t="shared" si="2"/>
        <v>108:00</v>
      </c>
      <c r="K54" s="26" t="s">
        <v>131</v>
      </c>
    </row>
    <row r="55" spans="1:10" ht="12.75">
      <c r="A55" s="7" t="s">
        <v>63</v>
      </c>
      <c r="B55" s="7">
        <v>3</v>
      </c>
      <c r="C55" s="21" t="s">
        <v>35</v>
      </c>
      <c r="D55" s="24">
        <v>0.45208333333333334</v>
      </c>
      <c r="E55" s="8">
        <v>0.5506944444444445</v>
      </c>
      <c r="F55" s="5"/>
      <c r="G55" s="13">
        <f t="shared" si="0"/>
        <v>0.09861111111111115</v>
      </c>
      <c r="I55" s="14" t="str">
        <f t="shared" si="3"/>
        <v>Z-team (3)</v>
      </c>
      <c r="J55" s="15" t="str">
        <f t="shared" si="2"/>
        <v>142:00</v>
      </c>
    </row>
    <row r="56" spans="1:11" ht="12.75">
      <c r="A56" s="7" t="s">
        <v>63</v>
      </c>
      <c r="B56" s="7">
        <v>4</v>
      </c>
      <c r="C56" s="21" t="s">
        <v>23</v>
      </c>
      <c r="D56" s="24">
        <v>0.41180555555555554</v>
      </c>
      <c r="E56" s="8"/>
      <c r="F56" s="5" t="s">
        <v>7</v>
      </c>
      <c r="G56" s="13">
        <f t="shared" si="0"/>
      </c>
      <c r="I56" s="14" t="str">
        <f t="shared" si="3"/>
        <v>Plante (4)</v>
      </c>
      <c r="J56" s="15" t="str">
        <f t="shared" si="2"/>
        <v>DNF</v>
      </c>
      <c r="K56" s="26" t="s">
        <v>131</v>
      </c>
    </row>
    <row r="57" spans="1:10" ht="12.75">
      <c r="A57" s="7" t="s">
        <v>63</v>
      </c>
      <c r="B57" s="7">
        <v>1</v>
      </c>
      <c r="C57" s="21" t="s">
        <v>67</v>
      </c>
      <c r="D57" s="24">
        <v>0.4222222222222222</v>
      </c>
      <c r="E57" s="8"/>
      <c r="F57" s="5" t="s">
        <v>7</v>
      </c>
      <c r="G57" s="13">
        <f t="shared" si="0"/>
      </c>
      <c r="I57" s="14" t="str">
        <f t="shared" si="3"/>
        <v>Hal</v>
      </c>
      <c r="J57" s="15" t="str">
        <f t="shared" si="2"/>
        <v>DNF</v>
      </c>
    </row>
    <row r="58" spans="1:11" ht="12.75">
      <c r="A58" s="7" t="s">
        <v>85</v>
      </c>
      <c r="B58" s="7">
        <v>2</v>
      </c>
      <c r="C58" s="21" t="s">
        <v>111</v>
      </c>
      <c r="D58" s="24">
        <v>0.4902777777777778</v>
      </c>
      <c r="E58" s="8">
        <v>0.5395833333333333</v>
      </c>
      <c r="F58" s="5"/>
      <c r="G58" s="13">
        <f t="shared" si="0"/>
        <v>0.04930555555555549</v>
      </c>
      <c r="I58" s="14" t="str">
        <f t="shared" si="3"/>
        <v>Team Mel (2)</v>
      </c>
      <c r="J58" s="15" t="str">
        <f t="shared" si="2"/>
        <v>71:00</v>
      </c>
      <c r="K58" s="26" t="s">
        <v>131</v>
      </c>
    </row>
    <row r="59" spans="1:11" ht="12.75">
      <c r="A59" s="3" t="s">
        <v>85</v>
      </c>
      <c r="B59" s="3">
        <v>2</v>
      </c>
      <c r="C59" s="21" t="s">
        <v>134</v>
      </c>
      <c r="D59" s="23">
        <v>0.44236111111111115</v>
      </c>
      <c r="E59" s="4">
        <v>0.5069444444444444</v>
      </c>
      <c r="G59" s="13">
        <f t="shared" si="0"/>
        <v>0.06458333333333327</v>
      </c>
      <c r="I59" s="14" t="str">
        <f t="shared" si="3"/>
        <v>Phil &amp; Rachel Bush (2)</v>
      </c>
      <c r="J59" s="15" t="str">
        <f t="shared" si="2"/>
        <v>93:00</v>
      </c>
      <c r="K59" s="26" t="s">
        <v>131</v>
      </c>
    </row>
    <row r="60" spans="1:11" ht="12.75">
      <c r="A60" s="7" t="s">
        <v>85</v>
      </c>
      <c r="B60" s="7">
        <v>2</v>
      </c>
      <c r="C60" s="21" t="s">
        <v>91</v>
      </c>
      <c r="D60" s="24">
        <v>0.4270833333333333</v>
      </c>
      <c r="E60" s="8">
        <v>0.49652777777777773</v>
      </c>
      <c r="F60" s="5"/>
      <c r="G60" s="13">
        <f t="shared" si="0"/>
        <v>0.06944444444444442</v>
      </c>
      <c r="I60" s="14" t="str">
        <f t="shared" si="3"/>
        <v>Matt &amp; Vicki Twomey (2)</v>
      </c>
      <c r="J60" s="15" t="str">
        <f t="shared" si="2"/>
        <v>100:00</v>
      </c>
      <c r="K60" s="26" t="s">
        <v>131</v>
      </c>
    </row>
    <row r="61" spans="1:11" ht="12.75">
      <c r="A61" s="3" t="s">
        <v>85</v>
      </c>
      <c r="B61" s="3">
        <v>4</v>
      </c>
      <c r="C61" s="21" t="s">
        <v>25</v>
      </c>
      <c r="D61" s="23">
        <v>0.4166666666666667</v>
      </c>
      <c r="E61" s="4">
        <v>0.4875</v>
      </c>
      <c r="G61" s="13">
        <f t="shared" si="0"/>
        <v>0.0708333333333333</v>
      </c>
      <c r="H61" s="5"/>
      <c r="I61" s="14" t="str">
        <f t="shared" si="3"/>
        <v>Diablos De Tierra (4)</v>
      </c>
      <c r="J61" s="15" t="str">
        <f t="shared" si="2"/>
        <v>102:00</v>
      </c>
      <c r="K61" s="26" t="s">
        <v>131</v>
      </c>
    </row>
    <row r="62" spans="1:11" ht="12.75">
      <c r="A62" s="3" t="s">
        <v>85</v>
      </c>
      <c r="B62" s="3">
        <v>1</v>
      </c>
      <c r="C62" s="21" t="s">
        <v>116</v>
      </c>
      <c r="D62" s="23">
        <v>0.5041666666666667</v>
      </c>
      <c r="E62" s="4">
        <v>0.575</v>
      </c>
      <c r="G62" s="13">
        <f t="shared" si="0"/>
        <v>0.0708333333333333</v>
      </c>
      <c r="H62" s="5"/>
      <c r="I62" s="14" t="str">
        <f t="shared" si="3"/>
        <v>Bill Horman</v>
      </c>
      <c r="J62" s="15" t="str">
        <f t="shared" si="2"/>
        <v>102:00</v>
      </c>
      <c r="K62" s="26" t="s">
        <v>131</v>
      </c>
    </row>
    <row r="63" spans="1:11" ht="12.75">
      <c r="A63" s="7" t="s">
        <v>85</v>
      </c>
      <c r="B63" s="7">
        <v>1</v>
      </c>
      <c r="C63" s="21" t="s">
        <v>92</v>
      </c>
      <c r="D63" s="24">
        <v>0.43472222222222223</v>
      </c>
      <c r="E63" s="8">
        <v>0.50625</v>
      </c>
      <c r="F63" s="5"/>
      <c r="G63" s="13">
        <f t="shared" si="0"/>
        <v>0.07152777777777775</v>
      </c>
      <c r="H63" s="5"/>
      <c r="I63" s="14" t="str">
        <f t="shared" si="3"/>
        <v>Scott Chupack</v>
      </c>
      <c r="J63" s="15" t="str">
        <f t="shared" si="2"/>
        <v>103:00</v>
      </c>
      <c r="K63" s="26" t="s">
        <v>131</v>
      </c>
    </row>
    <row r="64" spans="1:11" ht="12.75">
      <c r="A64" s="7" t="s">
        <v>85</v>
      </c>
      <c r="B64" s="7">
        <v>1</v>
      </c>
      <c r="C64" s="21" t="s">
        <v>107</v>
      </c>
      <c r="D64" s="24">
        <v>0.4784722222222222</v>
      </c>
      <c r="E64" s="8">
        <v>0.5534722222222223</v>
      </c>
      <c r="F64" s="5"/>
      <c r="G64" s="13">
        <f t="shared" si="0"/>
        <v>0.07500000000000007</v>
      </c>
      <c r="I64" s="14" t="str">
        <f t="shared" si="3"/>
        <v>Rod Ayers</v>
      </c>
      <c r="J64" s="15" t="str">
        <f t="shared" si="2"/>
        <v>108:00</v>
      </c>
      <c r="K64" s="26" t="s">
        <v>131</v>
      </c>
    </row>
    <row r="65" spans="1:11" ht="12.75">
      <c r="A65" s="3" t="s">
        <v>85</v>
      </c>
      <c r="B65" s="3">
        <v>1</v>
      </c>
      <c r="C65" s="21" t="s">
        <v>108</v>
      </c>
      <c r="D65" s="23">
        <v>0.4826388888888889</v>
      </c>
      <c r="E65" s="4">
        <v>0.5590277777777778</v>
      </c>
      <c r="G65" s="13">
        <f t="shared" si="0"/>
        <v>0.0763888888888889</v>
      </c>
      <c r="H65" s="5"/>
      <c r="I65" s="14" t="str">
        <f t="shared" si="3"/>
        <v>Lise Valentine</v>
      </c>
      <c r="J65" s="15" t="str">
        <f t="shared" si="2"/>
        <v>110:00</v>
      </c>
      <c r="K65" s="26" t="s">
        <v>131</v>
      </c>
    </row>
    <row r="66" spans="1:11" ht="12.75">
      <c r="A66" s="7" t="s">
        <v>85</v>
      </c>
      <c r="B66" s="7">
        <v>5</v>
      </c>
      <c r="C66" s="21" t="s">
        <v>113</v>
      </c>
      <c r="D66" s="24">
        <v>0.49444444444444446</v>
      </c>
      <c r="E66" s="8">
        <v>0.575</v>
      </c>
      <c r="F66" s="5"/>
      <c r="G66" s="13">
        <f aca="true" t="shared" si="4" ref="G66:G130">IF(OR(ISBLANK(E66),NOT(ISBLANK(F66))),"",E66-D66)</f>
        <v>0.08055555555555549</v>
      </c>
      <c r="I66" s="14" t="str">
        <f t="shared" si="3"/>
        <v>Welz (5)</v>
      </c>
      <c r="J66" s="15" t="str">
        <f aca="true" t="shared" si="5" ref="J66:J130">IF(ISBLANK(F66),IF(ISNUMBER(G66),CONCATENATE(HOUR(G66)*60+MINUTE(G66),":",RIGHT(CONCATENATE("0",SECOND(G66)),2)),IF(ISBLANK(E66),"",E66)),F66)</f>
        <v>116:00</v>
      </c>
      <c r="K66" s="26" t="s">
        <v>131</v>
      </c>
    </row>
    <row r="67" spans="1:11" ht="12.75">
      <c r="A67" s="3" t="s">
        <v>85</v>
      </c>
      <c r="B67" s="3">
        <v>1</v>
      </c>
      <c r="C67" s="21" t="s">
        <v>21</v>
      </c>
      <c r="D67" s="23">
        <v>0.4284722222222222</v>
      </c>
      <c r="E67" s="4">
        <v>0.5090277777777777</v>
      </c>
      <c r="G67" s="13">
        <f t="shared" si="4"/>
        <v>0.08055555555555555</v>
      </c>
      <c r="I67" s="14" t="str">
        <f t="shared" si="3"/>
        <v>Marianela Nelson</v>
      </c>
      <c r="J67" s="15" t="str">
        <f t="shared" si="5"/>
        <v>116:00</v>
      </c>
      <c r="K67" s="26" t="s">
        <v>131</v>
      </c>
    </row>
    <row r="68" spans="1:11" ht="12.75">
      <c r="A68" s="3" t="s">
        <v>85</v>
      </c>
      <c r="B68" s="3">
        <v>1</v>
      </c>
      <c r="C68" s="21" t="s">
        <v>20</v>
      </c>
      <c r="D68" s="23">
        <v>0.40208333333333335</v>
      </c>
      <c r="E68" s="4">
        <v>0.48541666666666666</v>
      </c>
      <c r="G68" s="13">
        <f t="shared" si="4"/>
        <v>0.08333333333333331</v>
      </c>
      <c r="I68" s="14" t="str">
        <f t="shared" si="3"/>
        <v>Bill Bollig</v>
      </c>
      <c r="J68" s="15" t="str">
        <f t="shared" si="5"/>
        <v>120:00</v>
      </c>
      <c r="K68" s="26" t="s">
        <v>131</v>
      </c>
    </row>
    <row r="69" spans="1:11" ht="12.75">
      <c r="A69" s="7" t="s">
        <v>85</v>
      </c>
      <c r="B69" s="7">
        <v>1</v>
      </c>
      <c r="C69" s="21" t="s">
        <v>88</v>
      </c>
      <c r="D69" s="24">
        <v>0.425</v>
      </c>
      <c r="E69" s="8">
        <v>0.5083333333333333</v>
      </c>
      <c r="F69" s="5"/>
      <c r="G69" s="13">
        <f t="shared" si="4"/>
        <v>0.08333333333333331</v>
      </c>
      <c r="I69" s="14" t="str">
        <f t="shared" si="3"/>
        <v>Nick Preys</v>
      </c>
      <c r="J69" s="15" t="str">
        <f t="shared" si="5"/>
        <v>120:00</v>
      </c>
      <c r="K69" s="26" t="s">
        <v>131</v>
      </c>
    </row>
    <row r="70" spans="1:11" ht="12.75">
      <c r="A70" s="3" t="s">
        <v>85</v>
      </c>
      <c r="B70" s="3">
        <v>2</v>
      </c>
      <c r="C70" s="21" t="s">
        <v>210</v>
      </c>
      <c r="D70" s="23">
        <v>0.45625</v>
      </c>
      <c r="E70" s="4">
        <v>0.5402777777777777</v>
      </c>
      <c r="G70" s="13">
        <f t="shared" si="4"/>
        <v>0.08402777777777776</v>
      </c>
      <c r="I70" s="14" t="str">
        <f t="shared" si="3"/>
        <v>Stoddard Ann/Ron (2)</v>
      </c>
      <c r="J70" s="15" t="str">
        <f t="shared" si="5"/>
        <v>121:00</v>
      </c>
      <c r="K70" s="26" t="s">
        <v>131</v>
      </c>
    </row>
    <row r="71" spans="1:11" ht="12.75">
      <c r="A71" s="3" t="s">
        <v>85</v>
      </c>
      <c r="B71" s="3">
        <v>2</v>
      </c>
      <c r="C71" s="21" t="s">
        <v>105</v>
      </c>
      <c r="D71" s="23">
        <v>0.47361111111111115</v>
      </c>
      <c r="E71" s="4">
        <v>0.5604166666666667</v>
      </c>
      <c r="G71" s="13">
        <f t="shared" si="4"/>
        <v>0.08680555555555552</v>
      </c>
      <c r="I71" s="14" t="str">
        <f t="shared" si="3"/>
        <v>Cutts (2)</v>
      </c>
      <c r="J71" s="15" t="str">
        <f t="shared" si="5"/>
        <v>125:00</v>
      </c>
      <c r="K71" s="26" t="s">
        <v>131</v>
      </c>
    </row>
    <row r="72" spans="1:11" ht="12.75">
      <c r="A72" s="3" t="s">
        <v>85</v>
      </c>
      <c r="B72" s="3">
        <v>2</v>
      </c>
      <c r="C72" s="21" t="s">
        <v>104</v>
      </c>
      <c r="D72" s="23">
        <v>0.47222222222222227</v>
      </c>
      <c r="E72" s="4">
        <v>0.5597222222222222</v>
      </c>
      <c r="G72" s="13">
        <f t="shared" si="4"/>
        <v>0.08749999999999997</v>
      </c>
      <c r="I72" s="14" t="str">
        <f t="shared" si="3"/>
        <v>Rick &amp; M K Sullivan (2)</v>
      </c>
      <c r="J72" s="15" t="str">
        <f t="shared" si="5"/>
        <v>126:00</v>
      </c>
      <c r="K72" s="26" t="s">
        <v>131</v>
      </c>
    </row>
    <row r="73" spans="1:11" ht="12.75">
      <c r="A73" s="7" t="s">
        <v>85</v>
      </c>
      <c r="B73" s="7">
        <v>3</v>
      </c>
      <c r="C73" s="21" t="s">
        <v>94</v>
      </c>
      <c r="D73" s="24">
        <v>0.44375</v>
      </c>
      <c r="E73" s="8">
        <v>0.53125</v>
      </c>
      <c r="F73" s="5"/>
      <c r="G73" s="13">
        <f t="shared" si="4"/>
        <v>0.08750000000000002</v>
      </c>
      <c r="I73" s="14" t="str">
        <f t="shared" si="3"/>
        <v>Kennedy (3)</v>
      </c>
      <c r="J73" s="15" t="str">
        <f t="shared" si="5"/>
        <v>126:00</v>
      </c>
      <c r="K73" s="26" t="s">
        <v>131</v>
      </c>
    </row>
    <row r="74" spans="1:11" ht="12.75">
      <c r="A74" s="3" t="s">
        <v>85</v>
      </c>
      <c r="B74" s="3">
        <v>1</v>
      </c>
      <c r="C74" s="21" t="s">
        <v>89</v>
      </c>
      <c r="D74" s="23">
        <v>0.4270833333333333</v>
      </c>
      <c r="E74" s="4">
        <v>0.5180555555555556</v>
      </c>
      <c r="G74" s="13">
        <f t="shared" si="4"/>
        <v>0.09097222222222229</v>
      </c>
      <c r="H74" s="5"/>
      <c r="I74" s="14" t="str">
        <f t="shared" si="3"/>
        <v>RJS Muffy</v>
      </c>
      <c r="J74" s="15" t="str">
        <f t="shared" si="5"/>
        <v>131:00</v>
      </c>
      <c r="K74" s="26" t="s">
        <v>131</v>
      </c>
    </row>
    <row r="75" spans="1:11" ht="12.75">
      <c r="A75" s="3" t="s">
        <v>85</v>
      </c>
      <c r="B75" s="3">
        <v>1</v>
      </c>
      <c r="C75" s="21" t="s">
        <v>98</v>
      </c>
      <c r="D75" s="23">
        <v>0.4513888888888889</v>
      </c>
      <c r="E75" s="4">
        <v>0.5444444444444444</v>
      </c>
      <c r="G75" s="13">
        <f t="shared" si="4"/>
        <v>0.0930555555555555</v>
      </c>
      <c r="I75" s="14" t="str">
        <f t="shared" si="3"/>
        <v>Sara Taylor</v>
      </c>
      <c r="J75" s="15" t="str">
        <f t="shared" si="5"/>
        <v>134:00</v>
      </c>
      <c r="K75" s="26" t="s">
        <v>131</v>
      </c>
    </row>
    <row r="76" spans="1:11" ht="12.75">
      <c r="A76" s="7" t="s">
        <v>85</v>
      </c>
      <c r="B76" s="7">
        <v>1</v>
      </c>
      <c r="C76" s="21" t="s">
        <v>96</v>
      </c>
      <c r="D76" s="24">
        <v>0.4465277777777778</v>
      </c>
      <c r="E76" s="8">
        <v>0.5444444444444444</v>
      </c>
      <c r="F76" s="5"/>
      <c r="G76" s="13">
        <f t="shared" si="4"/>
        <v>0.0979166666666666</v>
      </c>
      <c r="H76" s="5"/>
      <c r="I76" s="14" t="str">
        <f t="shared" si="3"/>
        <v>Alfonso</v>
      </c>
      <c r="J76" s="15" t="str">
        <f t="shared" si="5"/>
        <v>141:00</v>
      </c>
      <c r="K76" s="26" t="s">
        <v>131</v>
      </c>
    </row>
    <row r="77" spans="1:11" ht="12.75">
      <c r="A77" s="3" t="s">
        <v>85</v>
      </c>
      <c r="B77" s="3">
        <v>2</v>
      </c>
      <c r="C77" s="21" t="s">
        <v>28</v>
      </c>
      <c r="D77" s="23">
        <v>0.45069444444444445</v>
      </c>
      <c r="E77" s="4">
        <v>0.5569444444444445</v>
      </c>
      <c r="G77" s="13">
        <f t="shared" si="4"/>
        <v>0.10625000000000001</v>
      </c>
      <c r="I77" s="14" t="str">
        <f t="shared" si="3"/>
        <v>Toboggan Runners (2)</v>
      </c>
      <c r="J77" s="15" t="str">
        <f t="shared" si="5"/>
        <v>153:00</v>
      </c>
      <c r="K77" s="26" t="s">
        <v>131</v>
      </c>
    </row>
    <row r="78" spans="1:11" ht="12.75">
      <c r="A78" s="7" t="s">
        <v>85</v>
      </c>
      <c r="B78" s="7">
        <v>4</v>
      </c>
      <c r="C78" s="21" t="s">
        <v>99</v>
      </c>
      <c r="D78" s="24">
        <v>0.4534722222222222</v>
      </c>
      <c r="E78" s="8">
        <v>0.5611111111111111</v>
      </c>
      <c r="F78" s="5"/>
      <c r="G78" s="13">
        <f t="shared" si="4"/>
        <v>0.1076388888888889</v>
      </c>
      <c r="I78" s="14" t="str">
        <f t="shared" si="3"/>
        <v>Krycza (4)</v>
      </c>
      <c r="J78" s="15" t="str">
        <f t="shared" si="5"/>
        <v>155:00</v>
      </c>
      <c r="K78" s="26" t="s">
        <v>131</v>
      </c>
    </row>
    <row r="79" spans="1:11" ht="12.75">
      <c r="A79" s="3" t="s">
        <v>85</v>
      </c>
      <c r="B79" s="3">
        <v>3</v>
      </c>
      <c r="C79" s="21" t="s">
        <v>97</v>
      </c>
      <c r="D79" s="23">
        <v>0.4479166666666667</v>
      </c>
      <c r="E79" s="4">
        <v>0.5604166666666667</v>
      </c>
      <c r="G79" s="13">
        <f t="shared" si="4"/>
        <v>0.11249999999999999</v>
      </c>
      <c r="I79" s="14" t="str">
        <f t="shared" si="3"/>
        <v>Ray, Nancy, Janet Stoddard (3)</v>
      </c>
      <c r="J79" s="15" t="str">
        <f t="shared" si="5"/>
        <v>162:00</v>
      </c>
      <c r="K79" s="26" t="s">
        <v>131</v>
      </c>
    </row>
    <row r="80" spans="1:11" ht="12.75">
      <c r="A80" s="3" t="s">
        <v>85</v>
      </c>
      <c r="B80" s="3">
        <v>2</v>
      </c>
      <c r="C80" s="21" t="s">
        <v>204</v>
      </c>
      <c r="D80" s="23">
        <v>0.4604166666666667</v>
      </c>
      <c r="E80" s="4">
        <v>0.576388888888889</v>
      </c>
      <c r="G80" s="13">
        <f t="shared" si="4"/>
        <v>0.11597222222222225</v>
      </c>
      <c r="I80" s="14" t="str">
        <f t="shared" si="3"/>
        <v>Carlson # 1 (2)</v>
      </c>
      <c r="J80" s="15" t="str">
        <f t="shared" si="5"/>
        <v>167:00</v>
      </c>
      <c r="K80" s="26" t="s">
        <v>131</v>
      </c>
    </row>
    <row r="81" spans="1:11" ht="12.75">
      <c r="A81" s="3" t="s">
        <v>85</v>
      </c>
      <c r="B81" s="3">
        <v>2</v>
      </c>
      <c r="C81" s="21" t="s">
        <v>203</v>
      </c>
      <c r="D81" s="23">
        <v>0.4611111111111111</v>
      </c>
      <c r="E81" s="4">
        <v>0.6118055555555556</v>
      </c>
      <c r="G81" s="13">
        <f>IF(OR(ISBLANK(E81),NOT(ISBLANK(F81))),"",E81-D81)</f>
        <v>0.15069444444444452</v>
      </c>
      <c r="I81" s="14" t="str">
        <f>IF(ISBLANK(C81),"",IF(B81=1,C81,CONCATENATE(C81," (",B81,")")))</f>
        <v>Carlson # 2 (2)</v>
      </c>
      <c r="J81" s="15" t="str">
        <f>IF(ISBLANK(F81),IF(ISNUMBER(G81),CONCATENATE(HOUR(G81)*60+MINUTE(G81),":",RIGHT(CONCATENATE("0",SECOND(G81)),2)),IF(ISBLANK(E81),"",E81)),F81)</f>
        <v>217:00</v>
      </c>
      <c r="K81" s="26" t="s">
        <v>131</v>
      </c>
    </row>
    <row r="82" spans="1:11" ht="12.75">
      <c r="A82" s="3" t="s">
        <v>85</v>
      </c>
      <c r="B82" s="3">
        <v>8</v>
      </c>
      <c r="C82" s="21" t="s">
        <v>87</v>
      </c>
      <c r="D82" s="23">
        <v>0.4236111111111111</v>
      </c>
      <c r="E82" s="4">
        <v>0.5618055555555556</v>
      </c>
      <c r="G82" s="13">
        <f t="shared" si="4"/>
        <v>0.13819444444444445</v>
      </c>
      <c r="H82" s="5"/>
      <c r="I82" s="14" t="str">
        <f t="shared" si="3"/>
        <v>Zhgrmt (8)</v>
      </c>
      <c r="J82" s="15" t="str">
        <f t="shared" si="5"/>
        <v>199:00</v>
      </c>
      <c r="K82" s="26" t="s">
        <v>131</v>
      </c>
    </row>
    <row r="83" spans="1:11" ht="12.75">
      <c r="A83" s="3" t="s">
        <v>85</v>
      </c>
      <c r="B83" s="3">
        <v>4</v>
      </c>
      <c r="C83" s="21" t="s">
        <v>86</v>
      </c>
      <c r="D83" s="23">
        <v>0.42291666666666666</v>
      </c>
      <c r="E83" s="8">
        <v>0.5618055555555556</v>
      </c>
      <c r="F83" s="5"/>
      <c r="G83" s="13">
        <f t="shared" si="4"/>
        <v>0.1388888888888889</v>
      </c>
      <c r="H83" s="5"/>
      <c r="I83" s="14" t="str">
        <f t="shared" si="3"/>
        <v>Zenon (4)</v>
      </c>
      <c r="J83" s="15" t="str">
        <f t="shared" si="5"/>
        <v>200:00</v>
      </c>
      <c r="K83" s="26" t="s">
        <v>131</v>
      </c>
    </row>
    <row r="84" spans="1:11" ht="12.75">
      <c r="A84" s="3" t="s">
        <v>85</v>
      </c>
      <c r="B84" s="3">
        <v>2</v>
      </c>
      <c r="C84" s="21" t="s">
        <v>101</v>
      </c>
      <c r="D84" s="23">
        <v>0.4618055555555556</v>
      </c>
      <c r="E84" s="4">
        <v>0.6118055555555556</v>
      </c>
      <c r="G84" s="13">
        <f t="shared" si="4"/>
        <v>0.15000000000000002</v>
      </c>
      <c r="I84" s="14" t="str">
        <f t="shared" si="3"/>
        <v>Cruisers (2)</v>
      </c>
      <c r="J84" s="15" t="str">
        <f t="shared" si="5"/>
        <v>216:00</v>
      </c>
      <c r="K84" s="26" t="s">
        <v>131</v>
      </c>
    </row>
    <row r="85" spans="1:10" ht="12.75">
      <c r="A85" s="7" t="s">
        <v>85</v>
      </c>
      <c r="B85" s="7">
        <v>1</v>
      </c>
      <c r="C85" s="21" t="s">
        <v>24</v>
      </c>
      <c r="D85" s="24">
        <v>0.4</v>
      </c>
      <c r="E85" s="8">
        <v>0.48819444444444443</v>
      </c>
      <c r="F85" s="5" t="s">
        <v>7</v>
      </c>
      <c r="G85" s="13">
        <f t="shared" si="4"/>
      </c>
      <c r="H85" s="5"/>
      <c r="I85" s="14" t="str">
        <f t="shared" si="3"/>
        <v>Lost Again</v>
      </c>
      <c r="J85" s="15" t="str">
        <f t="shared" si="5"/>
        <v>DNF</v>
      </c>
    </row>
    <row r="86" spans="1:11" ht="12.75">
      <c r="A86" s="3" t="s">
        <v>85</v>
      </c>
      <c r="B86" s="3">
        <v>4</v>
      </c>
      <c r="C86" s="21" t="s">
        <v>132</v>
      </c>
      <c r="D86" s="23">
        <v>0.4138888888888889</v>
      </c>
      <c r="E86" s="8"/>
      <c r="F86" s="5" t="s">
        <v>7</v>
      </c>
      <c r="G86" s="13">
        <f t="shared" si="4"/>
      </c>
      <c r="I86" s="14" t="str">
        <f t="shared" si="3"/>
        <v>Sutton (4)</v>
      </c>
      <c r="J86" s="15" t="str">
        <f t="shared" si="5"/>
        <v>DNF</v>
      </c>
      <c r="K86" s="26" t="s">
        <v>131</v>
      </c>
    </row>
    <row r="87" spans="1:10" ht="12.75">
      <c r="A87" s="7" t="s">
        <v>85</v>
      </c>
      <c r="B87" s="7">
        <v>1</v>
      </c>
      <c r="C87" s="21" t="s">
        <v>90</v>
      </c>
      <c r="D87" s="24">
        <v>0.4291666666666667</v>
      </c>
      <c r="E87" s="8"/>
      <c r="F87" s="5" t="s">
        <v>7</v>
      </c>
      <c r="G87" s="13">
        <f t="shared" si="4"/>
      </c>
      <c r="H87" s="5"/>
      <c r="I87" s="14" t="str">
        <f t="shared" si="3"/>
        <v>J C Smyth</v>
      </c>
      <c r="J87" s="15" t="str">
        <f t="shared" si="5"/>
        <v>DNF</v>
      </c>
    </row>
    <row r="88" spans="1:10" ht="12.75">
      <c r="A88" s="3" t="s">
        <v>85</v>
      </c>
      <c r="B88" s="3">
        <v>3</v>
      </c>
      <c r="C88" s="24" t="s">
        <v>93</v>
      </c>
      <c r="D88" s="23">
        <v>0.4381944444444445</v>
      </c>
      <c r="E88" s="4"/>
      <c r="F88" s="5" t="s">
        <v>7</v>
      </c>
      <c r="G88" s="13">
        <f t="shared" si="4"/>
      </c>
      <c r="H88" s="5"/>
      <c r="I88" s="14" t="str">
        <f t="shared" si="3"/>
        <v>Team Chief (3)</v>
      </c>
      <c r="J88" s="15" t="str">
        <f t="shared" si="5"/>
        <v>DNF</v>
      </c>
    </row>
    <row r="89" spans="1:11" ht="12.75">
      <c r="A89" s="3" t="s">
        <v>85</v>
      </c>
      <c r="B89" s="3">
        <v>3</v>
      </c>
      <c r="C89" s="21" t="s">
        <v>136</v>
      </c>
      <c r="D89" s="23">
        <v>0.4444444444444444</v>
      </c>
      <c r="E89" s="4"/>
      <c r="F89" t="s">
        <v>7</v>
      </c>
      <c r="G89" s="13">
        <f t="shared" si="4"/>
      </c>
      <c r="H89" s="5"/>
      <c r="I89" s="14" t="str">
        <f t="shared" si="3"/>
        <v>The Konczewski Family (3)</v>
      </c>
      <c r="J89" s="15" t="str">
        <f t="shared" si="5"/>
        <v>DNF</v>
      </c>
      <c r="K89" s="26" t="s">
        <v>131</v>
      </c>
    </row>
    <row r="90" spans="1:10" ht="12.75">
      <c r="A90" s="3" t="s">
        <v>85</v>
      </c>
      <c r="B90" s="7">
        <v>3</v>
      </c>
      <c r="C90" s="21" t="s">
        <v>95</v>
      </c>
      <c r="D90" s="23">
        <v>0.4451388888888889</v>
      </c>
      <c r="E90" s="4"/>
      <c r="F90" t="s">
        <v>7</v>
      </c>
      <c r="G90" s="13">
        <f t="shared" si="4"/>
      </c>
      <c r="I90" s="14" t="str">
        <f t="shared" si="3"/>
        <v>Barczyk Alexandre (3)</v>
      </c>
      <c r="J90" s="15" t="str">
        <f t="shared" si="5"/>
        <v>DNF</v>
      </c>
    </row>
    <row r="91" spans="1:11" ht="12.75">
      <c r="A91" s="3" t="s">
        <v>85</v>
      </c>
      <c r="B91" s="3">
        <v>3</v>
      </c>
      <c r="C91" s="21" t="s">
        <v>133</v>
      </c>
      <c r="D91" s="23">
        <v>0.4451388888888889</v>
      </c>
      <c r="E91" s="4"/>
      <c r="F91" t="s">
        <v>7</v>
      </c>
      <c r="G91" s="13">
        <f t="shared" si="4"/>
      </c>
      <c r="H91" s="5"/>
      <c r="I91" s="14" t="str">
        <f t="shared" si="3"/>
        <v>North Chicago # 3 (3)</v>
      </c>
      <c r="J91" s="15" t="str">
        <f t="shared" si="5"/>
        <v>DNF</v>
      </c>
      <c r="K91" s="26" t="s">
        <v>131</v>
      </c>
    </row>
    <row r="92" spans="1:10" ht="12.75">
      <c r="A92" s="3" t="s">
        <v>85</v>
      </c>
      <c r="B92" s="3">
        <v>2</v>
      </c>
      <c r="C92" s="21" t="s">
        <v>100</v>
      </c>
      <c r="D92" s="23">
        <v>0.45694444444444443</v>
      </c>
      <c r="E92" s="4"/>
      <c r="F92" s="5" t="s">
        <v>7</v>
      </c>
      <c r="G92" s="13">
        <f t="shared" si="4"/>
      </c>
      <c r="I92" s="14" t="str">
        <f t="shared" si="3"/>
        <v>Ryan Powell (2)</v>
      </c>
      <c r="J92" s="15" t="str">
        <f t="shared" si="5"/>
        <v>DNF</v>
      </c>
    </row>
    <row r="93" spans="1:11" ht="12.75">
      <c r="A93" s="7" t="s">
        <v>85</v>
      </c>
      <c r="B93" s="7">
        <v>2</v>
      </c>
      <c r="C93" s="21" t="s">
        <v>102</v>
      </c>
      <c r="D93" s="24">
        <v>0.46388888888888885</v>
      </c>
      <c r="E93" s="8"/>
      <c r="F93" s="5" t="s">
        <v>7</v>
      </c>
      <c r="G93" s="13">
        <f t="shared" si="4"/>
      </c>
      <c r="I93" s="14" t="str">
        <f t="shared" si="3"/>
        <v>Stuart Schulman (2)</v>
      </c>
      <c r="J93" s="15" t="str">
        <f t="shared" si="5"/>
        <v>DNF</v>
      </c>
      <c r="K93" s="26" t="s">
        <v>131</v>
      </c>
    </row>
    <row r="94" spans="1:10" ht="12.75">
      <c r="A94" s="3" t="s">
        <v>85</v>
      </c>
      <c r="B94" s="3">
        <v>5</v>
      </c>
      <c r="C94" s="21" t="s">
        <v>103</v>
      </c>
      <c r="D94" s="23">
        <v>0.4701388888888889</v>
      </c>
      <c r="E94" s="4"/>
      <c r="F94" s="5" t="s">
        <v>7</v>
      </c>
      <c r="G94" s="13">
        <f t="shared" si="4"/>
      </c>
      <c r="I94" s="14" t="str">
        <f t="shared" si="3"/>
        <v>Cregan (5)</v>
      </c>
      <c r="J94" s="15" t="str">
        <f t="shared" si="5"/>
        <v>DNF</v>
      </c>
    </row>
    <row r="95" spans="1:11" ht="12.75">
      <c r="A95" s="7" t="s">
        <v>85</v>
      </c>
      <c r="B95" s="7">
        <v>2</v>
      </c>
      <c r="C95" s="21" t="s">
        <v>106</v>
      </c>
      <c r="D95" s="24">
        <v>0.4763888888888889</v>
      </c>
      <c r="E95" s="8"/>
      <c r="F95" s="5" t="s">
        <v>7</v>
      </c>
      <c r="G95" s="13">
        <f t="shared" si="4"/>
      </c>
      <c r="I95" s="14" t="str">
        <f t="shared" si="3"/>
        <v>Moira McShane (2)</v>
      </c>
      <c r="J95" s="15" t="str">
        <f t="shared" si="5"/>
        <v>DNF</v>
      </c>
      <c r="K95" s="26" t="s">
        <v>131</v>
      </c>
    </row>
    <row r="96" spans="1:11" ht="12.75">
      <c r="A96" s="3" t="s">
        <v>85</v>
      </c>
      <c r="B96" s="3">
        <v>2</v>
      </c>
      <c r="C96" s="21" t="s">
        <v>109</v>
      </c>
      <c r="D96" s="23">
        <v>0.48680555555555555</v>
      </c>
      <c r="E96" s="4"/>
      <c r="F96" t="s">
        <v>7</v>
      </c>
      <c r="G96" s="13">
        <f t="shared" si="4"/>
      </c>
      <c r="H96" s="6"/>
      <c r="I96" s="14" t="str">
        <f t="shared" si="3"/>
        <v>Girls on a Mission (2)</v>
      </c>
      <c r="J96" s="15" t="str">
        <f t="shared" si="5"/>
        <v>DNF</v>
      </c>
      <c r="K96" s="26" t="s">
        <v>131</v>
      </c>
    </row>
    <row r="97" spans="1:11" ht="12.75">
      <c r="A97" s="3" t="s">
        <v>85</v>
      </c>
      <c r="B97" s="3">
        <v>1</v>
      </c>
      <c r="C97" s="21" t="s">
        <v>110</v>
      </c>
      <c r="D97" s="23">
        <v>0.48819444444444443</v>
      </c>
      <c r="E97" s="4"/>
      <c r="F97" t="s">
        <v>7</v>
      </c>
      <c r="G97" s="13">
        <f t="shared" si="4"/>
      </c>
      <c r="H97" s="5"/>
      <c r="I97" s="14" t="str">
        <f t="shared" si="3"/>
        <v>Amy Kozy</v>
      </c>
      <c r="J97" s="15" t="str">
        <f t="shared" si="5"/>
        <v>DNF</v>
      </c>
      <c r="K97" s="26" t="s">
        <v>131</v>
      </c>
    </row>
    <row r="98" spans="1:11" ht="12.75">
      <c r="A98" s="3" t="s">
        <v>85</v>
      </c>
      <c r="B98" s="3">
        <v>2</v>
      </c>
      <c r="C98" s="1" t="s">
        <v>135</v>
      </c>
      <c r="D98" s="23">
        <v>0.4895833333333333</v>
      </c>
      <c r="E98" s="4"/>
      <c r="F98" t="s">
        <v>7</v>
      </c>
      <c r="G98" s="13">
        <f t="shared" si="4"/>
      </c>
      <c r="H98" s="5"/>
      <c r="I98" s="14" t="str">
        <f t="shared" si="3"/>
        <v>Micol (2)</v>
      </c>
      <c r="J98" s="15" t="str">
        <f t="shared" si="5"/>
        <v>DNF</v>
      </c>
      <c r="K98" s="26" t="s">
        <v>131</v>
      </c>
    </row>
    <row r="99" spans="1:10" ht="12.75">
      <c r="A99" s="3" t="s">
        <v>85</v>
      </c>
      <c r="B99" s="3">
        <v>2</v>
      </c>
      <c r="C99" s="21" t="s">
        <v>112</v>
      </c>
      <c r="D99" s="23">
        <v>0.4909722222222222</v>
      </c>
      <c r="E99" s="4"/>
      <c r="F99" s="5" t="s">
        <v>7</v>
      </c>
      <c r="G99" s="13">
        <f t="shared" si="4"/>
      </c>
      <c r="I99" s="14" t="str">
        <f t="shared" si="3"/>
        <v>Team Barney (2)</v>
      </c>
      <c r="J99" s="15" t="str">
        <f t="shared" si="5"/>
        <v>DNF</v>
      </c>
    </row>
    <row r="100" spans="1:10" ht="12.75">
      <c r="A100" s="7" t="s">
        <v>85</v>
      </c>
      <c r="B100" s="7">
        <v>3</v>
      </c>
      <c r="C100" s="21" t="s">
        <v>114</v>
      </c>
      <c r="D100" s="24">
        <v>0.49652777777777773</v>
      </c>
      <c r="E100" s="8"/>
      <c r="F100" s="5" t="s">
        <v>7</v>
      </c>
      <c r="G100" s="13">
        <f t="shared" si="4"/>
      </c>
      <c r="I100" s="14" t="str">
        <f t="shared" si="3"/>
        <v>Spud (3)</v>
      </c>
      <c r="J100" s="15" t="str">
        <f t="shared" si="5"/>
        <v>DNF</v>
      </c>
    </row>
    <row r="101" spans="1:11" ht="12.75">
      <c r="A101" s="7" t="s">
        <v>85</v>
      </c>
      <c r="B101" s="7">
        <v>1</v>
      </c>
      <c r="C101" s="21" t="s">
        <v>115</v>
      </c>
      <c r="D101" s="24">
        <v>0.4993055555555555</v>
      </c>
      <c r="E101" s="8"/>
      <c r="F101" s="5" t="s">
        <v>7</v>
      </c>
      <c r="G101" s="13">
        <f t="shared" si="4"/>
      </c>
      <c r="I101" s="14" t="str">
        <f t="shared" si="3"/>
        <v>Al Baumgartner</v>
      </c>
      <c r="J101" s="15" t="str">
        <f t="shared" si="5"/>
        <v>DNF</v>
      </c>
      <c r="K101" s="26" t="s">
        <v>131</v>
      </c>
    </row>
    <row r="102" spans="1:10" ht="12.75">
      <c r="A102" s="3" t="s">
        <v>85</v>
      </c>
      <c r="B102" s="3">
        <v>3</v>
      </c>
      <c r="C102" s="21" t="s">
        <v>56</v>
      </c>
      <c r="D102" s="23">
        <v>0.5034722222222222</v>
      </c>
      <c r="E102" s="4"/>
      <c r="F102" s="5" t="s">
        <v>7</v>
      </c>
      <c r="G102" s="13">
        <f t="shared" si="4"/>
      </c>
      <c r="H102" s="5"/>
      <c r="I102" s="14" t="str">
        <f t="shared" si="3"/>
        <v>Not Dead Yet (3)</v>
      </c>
      <c r="J102" s="15" t="str">
        <f t="shared" si="5"/>
        <v>DNF</v>
      </c>
    </row>
    <row r="103" spans="1:11" ht="12.75">
      <c r="A103" s="7" t="s">
        <v>53</v>
      </c>
      <c r="B103" s="7">
        <v>1</v>
      </c>
      <c r="C103" s="21" t="s">
        <v>58</v>
      </c>
      <c r="D103" s="24">
        <v>0.46527777777777773</v>
      </c>
      <c r="E103" s="8">
        <v>0.4916666666666667</v>
      </c>
      <c r="F103" s="5"/>
      <c r="G103" s="13">
        <f t="shared" si="4"/>
        <v>0.02638888888888896</v>
      </c>
      <c r="I103" s="14" t="str">
        <f t="shared" si="3"/>
        <v>Andy Johnson</v>
      </c>
      <c r="J103" s="15" t="str">
        <f t="shared" si="5"/>
        <v>38:00</v>
      </c>
      <c r="K103" s="26" t="s">
        <v>131</v>
      </c>
    </row>
    <row r="104" spans="1:11" ht="12.75">
      <c r="A104" s="7" t="s">
        <v>53</v>
      </c>
      <c r="B104" s="3">
        <v>1</v>
      </c>
      <c r="C104" s="21" t="s">
        <v>29</v>
      </c>
      <c r="D104" s="23">
        <v>0.4986111111111111</v>
      </c>
      <c r="E104" s="4">
        <v>0.5284722222222222</v>
      </c>
      <c r="G104" s="13">
        <f t="shared" si="4"/>
        <v>0.029861111111111116</v>
      </c>
      <c r="I104" s="14" t="str">
        <f t="shared" si="3"/>
        <v>Ed Bannon</v>
      </c>
      <c r="J104" s="15" t="str">
        <f t="shared" si="5"/>
        <v>43:00</v>
      </c>
      <c r="K104" s="26" t="s">
        <v>131</v>
      </c>
    </row>
    <row r="105" spans="1:11" ht="12.75">
      <c r="A105" s="7" t="s">
        <v>53</v>
      </c>
      <c r="B105" s="7">
        <v>1</v>
      </c>
      <c r="C105" s="21" t="s">
        <v>108</v>
      </c>
      <c r="D105" s="23">
        <v>0.4305555555555556</v>
      </c>
      <c r="E105" s="8">
        <v>0.4611111111111111</v>
      </c>
      <c r="F105" s="5"/>
      <c r="G105" s="13">
        <f t="shared" si="4"/>
        <v>0.030555555555555503</v>
      </c>
      <c r="H105" s="5"/>
      <c r="I105" s="14" t="str">
        <f t="shared" si="3"/>
        <v>Lise Valentine</v>
      </c>
      <c r="J105" s="15" t="str">
        <f t="shared" si="5"/>
        <v>44:00</v>
      </c>
      <c r="K105" s="26" t="s">
        <v>131</v>
      </c>
    </row>
    <row r="106" spans="1:11" ht="12.75">
      <c r="A106" s="7" t="s">
        <v>53</v>
      </c>
      <c r="B106" s="7">
        <v>1</v>
      </c>
      <c r="C106" s="21" t="s">
        <v>57</v>
      </c>
      <c r="D106" s="24">
        <v>0.4236111111111111</v>
      </c>
      <c r="E106" s="8">
        <v>0.4583333333333333</v>
      </c>
      <c r="F106" s="5"/>
      <c r="G106" s="13">
        <f t="shared" si="4"/>
        <v>0.03472222222222221</v>
      </c>
      <c r="H106" s="5"/>
      <c r="I106" s="14" t="str">
        <f t="shared" si="3"/>
        <v>Larry Ratledge</v>
      </c>
      <c r="J106" s="15" t="str">
        <f t="shared" si="5"/>
        <v>50:00</v>
      </c>
      <c r="K106" s="26" t="s">
        <v>131</v>
      </c>
    </row>
    <row r="107" spans="1:11" ht="12.75">
      <c r="A107" s="7" t="s">
        <v>53</v>
      </c>
      <c r="B107" s="7">
        <v>1</v>
      </c>
      <c r="C107" s="9" t="s">
        <v>55</v>
      </c>
      <c r="D107" s="24">
        <v>0.45069444444444445</v>
      </c>
      <c r="E107" s="8">
        <v>0.4923611111111111</v>
      </c>
      <c r="F107" s="5"/>
      <c r="G107" s="13">
        <f t="shared" si="4"/>
        <v>0.04166666666666663</v>
      </c>
      <c r="I107" s="14" t="str">
        <f t="shared" si="3"/>
        <v>Tony Swat</v>
      </c>
      <c r="J107" s="15" t="str">
        <f t="shared" si="5"/>
        <v>60:00</v>
      </c>
      <c r="K107" s="26" t="s">
        <v>131</v>
      </c>
    </row>
    <row r="108" spans="1:11" ht="12.75">
      <c r="A108" s="3" t="s">
        <v>53</v>
      </c>
      <c r="B108" s="3">
        <v>3</v>
      </c>
      <c r="C108" s="21" t="s">
        <v>56</v>
      </c>
      <c r="D108" s="23">
        <v>0.45069444444444445</v>
      </c>
      <c r="E108" s="4">
        <v>0.4923611111111111</v>
      </c>
      <c r="G108" s="13">
        <f t="shared" si="4"/>
        <v>0.04166666666666663</v>
      </c>
      <c r="I108" s="14" t="str">
        <f t="shared" si="3"/>
        <v>Not Dead Yet (3)</v>
      </c>
      <c r="J108" s="15" t="str">
        <f t="shared" si="5"/>
        <v>60:00</v>
      </c>
      <c r="K108" s="26" t="s">
        <v>131</v>
      </c>
    </row>
    <row r="109" spans="1:11" ht="12.75">
      <c r="A109" s="3" t="s">
        <v>53</v>
      </c>
      <c r="B109" s="3">
        <v>1</v>
      </c>
      <c r="C109" s="21" t="s">
        <v>54</v>
      </c>
      <c r="D109" s="23">
        <v>0.4201388888888889</v>
      </c>
      <c r="E109" s="4">
        <v>0.4618055555555556</v>
      </c>
      <c r="G109" s="13">
        <f t="shared" si="4"/>
        <v>0.041666666666666685</v>
      </c>
      <c r="I109" s="14" t="str">
        <f t="shared" si="3"/>
        <v>Erik Martinez</v>
      </c>
      <c r="J109" s="15" t="str">
        <f t="shared" si="5"/>
        <v>60:00</v>
      </c>
      <c r="K109" s="26" t="s">
        <v>131</v>
      </c>
    </row>
    <row r="110" spans="1:11" ht="12.75">
      <c r="A110" s="3" t="s">
        <v>53</v>
      </c>
      <c r="B110" s="3">
        <v>1</v>
      </c>
      <c r="C110" s="21" t="s">
        <v>59</v>
      </c>
      <c r="D110" s="23">
        <v>0.47291666666666665</v>
      </c>
      <c r="E110" s="8">
        <v>0.5256944444444445</v>
      </c>
      <c r="F110" s="5"/>
      <c r="G110" s="13">
        <f t="shared" si="4"/>
        <v>0.05277777777777781</v>
      </c>
      <c r="I110" s="14" t="str">
        <f t="shared" si="3"/>
        <v>Brendel</v>
      </c>
      <c r="J110" s="15" t="str">
        <f t="shared" si="5"/>
        <v>76:00</v>
      </c>
      <c r="K110" s="26" t="s">
        <v>131</v>
      </c>
    </row>
    <row r="111" spans="1:11" ht="12.75">
      <c r="A111" s="7" t="s">
        <v>53</v>
      </c>
      <c r="B111" s="7">
        <v>2</v>
      </c>
      <c r="C111" s="21" t="s">
        <v>60</v>
      </c>
      <c r="D111" s="24">
        <v>0.4763888888888889</v>
      </c>
      <c r="E111" s="8">
        <v>0.5381944444444444</v>
      </c>
      <c r="F111" s="5"/>
      <c r="G111" s="13">
        <f t="shared" si="4"/>
        <v>0.0618055555555555</v>
      </c>
      <c r="I111" s="14" t="str">
        <f t="shared" si="3"/>
        <v>M&amp;M &amp; Bella (2)</v>
      </c>
      <c r="J111" s="15" t="str">
        <f t="shared" si="5"/>
        <v>89:00</v>
      </c>
      <c r="K111" s="26" t="s">
        <v>131</v>
      </c>
    </row>
    <row r="112" spans="1:11" ht="12.75">
      <c r="A112" s="3" t="s">
        <v>53</v>
      </c>
      <c r="B112" s="3">
        <v>2</v>
      </c>
      <c r="C112" s="21" t="s">
        <v>39</v>
      </c>
      <c r="D112" s="23">
        <v>0.4583333333333333</v>
      </c>
      <c r="E112" s="4">
        <v>0.5229166666666667</v>
      </c>
      <c r="G112" s="13">
        <f t="shared" si="4"/>
        <v>0.06458333333333338</v>
      </c>
      <c r="I112" s="14" t="str">
        <f t="shared" si="3"/>
        <v>Thomas McKenna (2)</v>
      </c>
      <c r="J112" s="15" t="str">
        <f t="shared" si="5"/>
        <v>93:00</v>
      </c>
      <c r="K112" s="26" t="s">
        <v>131</v>
      </c>
    </row>
    <row r="113" spans="1:11" ht="12.75">
      <c r="A113" s="7" t="s">
        <v>53</v>
      </c>
      <c r="B113" s="7">
        <v>1</v>
      </c>
      <c r="C113" s="21" t="s">
        <v>31</v>
      </c>
      <c r="D113" s="24">
        <v>0.4597222222222222</v>
      </c>
      <c r="E113" s="8">
        <v>0.5284722222222222</v>
      </c>
      <c r="F113" s="5"/>
      <c r="G113" s="13">
        <f t="shared" si="4"/>
        <v>0.06875000000000003</v>
      </c>
      <c r="I113" s="14" t="str">
        <f aca="true" t="shared" si="6" ref="I113:I176">IF(ISBLANK(C113),"",IF(B113=1,C113,CONCATENATE(C113," (",B113,")")))</f>
        <v>Katrina Ewert</v>
      </c>
      <c r="J113" s="15" t="str">
        <f t="shared" si="5"/>
        <v>99:00</v>
      </c>
      <c r="K113" s="26" t="s">
        <v>131</v>
      </c>
    </row>
    <row r="114" spans="1:11" ht="12.75">
      <c r="A114" s="7" t="s">
        <v>53</v>
      </c>
      <c r="B114" s="3">
        <v>2</v>
      </c>
      <c r="C114" s="21" t="s">
        <v>61</v>
      </c>
      <c r="D114" s="23">
        <v>0.4909722222222222</v>
      </c>
      <c r="E114" s="4">
        <v>0.05486111111111111</v>
      </c>
      <c r="F114" s="5" t="s">
        <v>7</v>
      </c>
      <c r="G114" s="13">
        <f t="shared" si="4"/>
      </c>
      <c r="H114" s="5"/>
      <c r="I114" s="14" t="str">
        <f t="shared" si="6"/>
        <v>Almdale (2)</v>
      </c>
      <c r="J114" s="15" t="str">
        <f t="shared" si="5"/>
        <v>DNF</v>
      </c>
      <c r="K114" s="26" t="s">
        <v>131</v>
      </c>
    </row>
    <row r="115" spans="1:10" ht="12.75">
      <c r="A115" s="7" t="s">
        <v>53</v>
      </c>
      <c r="B115" s="7">
        <v>2</v>
      </c>
      <c r="C115" s="21" t="s">
        <v>62</v>
      </c>
      <c r="D115" s="24">
        <v>0.4986111111111111</v>
      </c>
      <c r="E115" s="8"/>
      <c r="F115" s="5" t="s">
        <v>7</v>
      </c>
      <c r="G115" s="13">
        <f t="shared" si="4"/>
      </c>
      <c r="I115" s="14" t="str">
        <f t="shared" si="6"/>
        <v>Kelly &amp; Lindsey (2)</v>
      </c>
      <c r="J115" s="15" t="str">
        <f t="shared" si="5"/>
        <v>DNF</v>
      </c>
    </row>
    <row r="116" spans="1:10" ht="12.75">
      <c r="A116" s="7"/>
      <c r="B116" s="7"/>
      <c r="C116" s="21"/>
      <c r="D116" s="24"/>
      <c r="E116" s="8"/>
      <c r="F116" s="5"/>
      <c r="G116" s="13">
        <f t="shared" si="4"/>
      </c>
      <c r="I116" s="14">
        <f t="shared" si="6"/>
      </c>
      <c r="J116" s="15">
        <f t="shared" si="5"/>
      </c>
    </row>
    <row r="117" spans="1:10" ht="12.75">
      <c r="A117" s="7"/>
      <c r="B117" s="7"/>
      <c r="C117" s="5"/>
      <c r="D117" s="24"/>
      <c r="E117" s="8"/>
      <c r="F117" s="5"/>
      <c r="G117" s="13">
        <f t="shared" si="4"/>
      </c>
      <c r="I117" s="14">
        <f t="shared" si="6"/>
      </c>
      <c r="J117" s="15">
        <f t="shared" si="5"/>
      </c>
    </row>
    <row r="118" spans="3:10" ht="12.75">
      <c r="C118" s="21"/>
      <c r="E118" s="4"/>
      <c r="G118" s="13">
        <f t="shared" si="4"/>
      </c>
      <c r="I118" s="14">
        <f t="shared" si="6"/>
      </c>
      <c r="J118" s="15">
        <f t="shared" si="5"/>
      </c>
    </row>
    <row r="119" spans="3:10" ht="12.75">
      <c r="C119" s="21"/>
      <c r="E119" s="4"/>
      <c r="G119" s="13">
        <f t="shared" si="4"/>
      </c>
      <c r="H119" s="5"/>
      <c r="I119" s="14">
        <f t="shared" si="6"/>
      </c>
      <c r="J119" s="15">
        <f t="shared" si="5"/>
      </c>
    </row>
    <row r="120" spans="5:10" ht="12.75">
      <c r="E120" s="4"/>
      <c r="G120" s="13">
        <f t="shared" si="4"/>
      </c>
      <c r="H120" s="5"/>
      <c r="I120" s="14">
        <f t="shared" si="6"/>
      </c>
      <c r="J120" s="15">
        <f t="shared" si="5"/>
      </c>
    </row>
    <row r="121" spans="5:10" ht="12.75">
      <c r="E121" s="4"/>
      <c r="G121" s="13">
        <f t="shared" si="4"/>
      </c>
      <c r="I121" s="14">
        <f t="shared" si="6"/>
      </c>
      <c r="J121" s="15">
        <f t="shared" si="5"/>
      </c>
    </row>
    <row r="122" spans="5:10" ht="12.75">
      <c r="E122" s="4"/>
      <c r="G122" s="13">
        <f t="shared" si="4"/>
      </c>
      <c r="I122" s="14">
        <f t="shared" si="6"/>
      </c>
      <c r="J122" s="15">
        <f t="shared" si="5"/>
      </c>
    </row>
    <row r="123" spans="5:10" ht="12.75">
      <c r="E123" s="4"/>
      <c r="G123" s="13">
        <f t="shared" si="4"/>
      </c>
      <c r="H123" s="5"/>
      <c r="I123" s="14">
        <f t="shared" si="6"/>
      </c>
      <c r="J123" s="15">
        <f t="shared" si="5"/>
      </c>
    </row>
    <row r="124" spans="5:10" ht="12.75">
      <c r="E124" s="4"/>
      <c r="G124" s="13">
        <f t="shared" si="4"/>
      </c>
      <c r="I124" s="14">
        <f t="shared" si="6"/>
      </c>
      <c r="J124" s="15">
        <f t="shared" si="5"/>
      </c>
    </row>
    <row r="125" spans="5:10" ht="12.75">
      <c r="E125" s="4"/>
      <c r="G125" s="13">
        <f t="shared" si="4"/>
      </c>
      <c r="H125" s="5"/>
      <c r="I125" s="14">
        <f t="shared" si="6"/>
      </c>
      <c r="J125" s="15">
        <f t="shared" si="5"/>
      </c>
    </row>
    <row r="126" spans="1:10" ht="12.75">
      <c r="A126" s="7"/>
      <c r="B126" s="7"/>
      <c r="C126" s="5"/>
      <c r="D126" s="24"/>
      <c r="E126" s="8"/>
      <c r="F126" s="5"/>
      <c r="G126" s="13">
        <f t="shared" si="4"/>
      </c>
      <c r="I126" s="14">
        <f t="shared" si="6"/>
      </c>
      <c r="J126" s="15">
        <f t="shared" si="5"/>
      </c>
    </row>
    <row r="127" spans="5:10" ht="12.75">
      <c r="E127" s="4"/>
      <c r="G127" s="13">
        <f t="shared" si="4"/>
      </c>
      <c r="H127" s="5"/>
      <c r="I127" s="14">
        <f t="shared" si="6"/>
      </c>
      <c r="J127" s="15">
        <f t="shared" si="5"/>
      </c>
    </row>
    <row r="128" spans="5:10" ht="12.75">
      <c r="E128" s="4"/>
      <c r="G128" s="13">
        <f t="shared" si="4"/>
      </c>
      <c r="H128" s="5"/>
      <c r="I128" s="14">
        <f t="shared" si="6"/>
      </c>
      <c r="J128" s="15">
        <f t="shared" si="5"/>
      </c>
    </row>
    <row r="129" spans="1:10" ht="12.75">
      <c r="A129" s="7"/>
      <c r="B129" s="7"/>
      <c r="C129" s="5"/>
      <c r="D129" s="24"/>
      <c r="E129" s="8"/>
      <c r="F129" s="5"/>
      <c r="G129" s="13">
        <f t="shared" si="4"/>
      </c>
      <c r="I129" s="14">
        <f t="shared" si="6"/>
      </c>
      <c r="J129" s="15">
        <f t="shared" si="5"/>
      </c>
    </row>
    <row r="130" spans="5:10" ht="12.75">
      <c r="E130" s="4"/>
      <c r="G130" s="13">
        <f t="shared" si="4"/>
      </c>
      <c r="I130" s="14">
        <f t="shared" si="6"/>
      </c>
      <c r="J130" s="15">
        <f t="shared" si="5"/>
      </c>
    </row>
    <row r="131" spans="5:10" ht="12.75">
      <c r="E131" s="4"/>
      <c r="G131" s="13">
        <f aca="true" t="shared" si="7" ref="G131:G194">IF(OR(ISBLANK(E131),NOT(ISBLANK(F131))),"",E131-D131)</f>
      </c>
      <c r="H131" s="5"/>
      <c r="I131" s="14">
        <f t="shared" si="6"/>
      </c>
      <c r="J131" s="15">
        <f aca="true" t="shared" si="8" ref="J131:J194">IF(ISBLANK(F131),IF(ISNUMBER(G131),CONCATENATE(HOUR(G131)*60+MINUTE(G131),":",RIGHT(CONCATENATE("0",SECOND(G131)),2)),IF(ISBLANK(E131),"",E131)),F131)</f>
      </c>
    </row>
    <row r="132" spans="1:10" ht="12.75">
      <c r="A132" s="7"/>
      <c r="B132" s="7"/>
      <c r="C132" s="5"/>
      <c r="D132" s="24"/>
      <c r="E132" s="8"/>
      <c r="F132" s="5"/>
      <c r="G132" s="13">
        <f t="shared" si="7"/>
      </c>
      <c r="I132" s="14">
        <f t="shared" si="6"/>
      </c>
      <c r="J132" s="15">
        <f t="shared" si="8"/>
      </c>
    </row>
    <row r="133" spans="5:10" ht="12.75">
      <c r="E133" s="4"/>
      <c r="G133" s="13">
        <f t="shared" si="7"/>
      </c>
      <c r="H133" s="5"/>
      <c r="I133" s="14">
        <f t="shared" si="6"/>
      </c>
      <c r="J133" s="15">
        <f t="shared" si="8"/>
      </c>
    </row>
    <row r="134" spans="1:10" ht="12.75">
      <c r="A134" s="7"/>
      <c r="B134" s="7"/>
      <c r="C134" s="5"/>
      <c r="D134" s="24"/>
      <c r="E134" s="8"/>
      <c r="F134" s="5"/>
      <c r="G134" s="13">
        <f t="shared" si="7"/>
      </c>
      <c r="I134" s="14">
        <f t="shared" si="6"/>
      </c>
      <c r="J134" s="15">
        <f t="shared" si="8"/>
      </c>
    </row>
    <row r="135" spans="5:10" ht="12.75">
      <c r="E135" s="4"/>
      <c r="G135" s="13">
        <f t="shared" si="7"/>
      </c>
      <c r="I135" s="14">
        <f t="shared" si="6"/>
      </c>
      <c r="J135" s="15">
        <f t="shared" si="8"/>
      </c>
    </row>
    <row r="136" spans="5:10" ht="12.75">
      <c r="E136" s="4"/>
      <c r="G136" s="13">
        <f t="shared" si="7"/>
      </c>
      <c r="H136" s="5"/>
      <c r="I136" s="14">
        <f t="shared" si="6"/>
      </c>
      <c r="J136" s="15">
        <f t="shared" si="8"/>
      </c>
    </row>
    <row r="137" spans="5:10" ht="12.75">
      <c r="E137" s="4"/>
      <c r="G137" s="13">
        <f t="shared" si="7"/>
      </c>
      <c r="I137" s="14">
        <f t="shared" si="6"/>
      </c>
      <c r="J137" s="15">
        <f t="shared" si="8"/>
      </c>
    </row>
    <row r="138" spans="5:10" ht="12.75">
      <c r="E138" s="4"/>
      <c r="G138" s="13">
        <f t="shared" si="7"/>
      </c>
      <c r="I138" s="14">
        <f t="shared" si="6"/>
      </c>
      <c r="J138" s="15">
        <f t="shared" si="8"/>
      </c>
    </row>
    <row r="139" spans="5:10" ht="12.75">
      <c r="E139" s="4"/>
      <c r="G139" s="13">
        <f t="shared" si="7"/>
      </c>
      <c r="I139" s="14">
        <f t="shared" si="6"/>
      </c>
      <c r="J139" s="15">
        <f t="shared" si="8"/>
      </c>
    </row>
    <row r="140" spans="5:10" ht="12.75">
      <c r="E140" s="4"/>
      <c r="G140" s="13">
        <f t="shared" si="7"/>
      </c>
      <c r="I140" s="14">
        <f t="shared" si="6"/>
      </c>
      <c r="J140" s="15">
        <f t="shared" si="8"/>
      </c>
    </row>
    <row r="141" spans="5:10" ht="12.75">
      <c r="E141" s="4"/>
      <c r="G141" s="13">
        <f t="shared" si="7"/>
      </c>
      <c r="I141" s="14">
        <f t="shared" si="6"/>
      </c>
      <c r="J141" s="15">
        <f t="shared" si="8"/>
      </c>
    </row>
    <row r="142" spans="7:10" ht="12.75">
      <c r="G142" s="13">
        <f t="shared" si="7"/>
      </c>
      <c r="I142" s="14">
        <f t="shared" si="6"/>
      </c>
      <c r="J142" s="15">
        <f t="shared" si="8"/>
      </c>
    </row>
    <row r="143" spans="5:10" ht="12.75">
      <c r="E143" s="4"/>
      <c r="G143" s="13">
        <f t="shared" si="7"/>
      </c>
      <c r="I143" s="14">
        <f t="shared" si="6"/>
      </c>
      <c r="J143" s="15">
        <f t="shared" si="8"/>
      </c>
    </row>
    <row r="144" spans="5:10" ht="12.75">
      <c r="E144" s="4"/>
      <c r="G144" s="13">
        <f t="shared" si="7"/>
      </c>
      <c r="I144" s="14">
        <f t="shared" si="6"/>
      </c>
      <c r="J144" s="15">
        <f t="shared" si="8"/>
      </c>
    </row>
    <row r="145" spans="5:10" ht="12.75">
      <c r="E145" s="4"/>
      <c r="G145" s="13">
        <f t="shared" si="7"/>
      </c>
      <c r="I145" s="14">
        <f t="shared" si="6"/>
      </c>
      <c r="J145" s="15">
        <f t="shared" si="8"/>
      </c>
    </row>
    <row r="146" spans="5:10" ht="12.75">
      <c r="E146" s="4"/>
      <c r="G146" s="13">
        <f t="shared" si="7"/>
      </c>
      <c r="I146" s="14">
        <f t="shared" si="6"/>
      </c>
      <c r="J146" s="15">
        <f t="shared" si="8"/>
      </c>
    </row>
    <row r="147" spans="5:10" ht="12.75">
      <c r="E147" s="4"/>
      <c r="G147" s="13">
        <f t="shared" si="7"/>
      </c>
      <c r="I147" s="14">
        <f t="shared" si="6"/>
      </c>
      <c r="J147" s="15">
        <f t="shared" si="8"/>
      </c>
    </row>
    <row r="148" spans="5:10" ht="12.75">
      <c r="E148" s="4"/>
      <c r="G148" s="13">
        <f t="shared" si="7"/>
      </c>
      <c r="I148" s="14">
        <f t="shared" si="6"/>
      </c>
      <c r="J148" s="15">
        <f t="shared" si="8"/>
      </c>
    </row>
    <row r="149" spans="5:10" ht="12.75">
      <c r="E149" s="4"/>
      <c r="G149" s="13">
        <f t="shared" si="7"/>
      </c>
      <c r="I149" s="14">
        <f t="shared" si="6"/>
      </c>
      <c r="J149" s="15">
        <f t="shared" si="8"/>
      </c>
    </row>
    <row r="150" spans="5:10" ht="12.75">
      <c r="E150" s="4"/>
      <c r="G150" s="13">
        <f t="shared" si="7"/>
      </c>
      <c r="I150" s="14">
        <f t="shared" si="6"/>
      </c>
      <c r="J150" s="15">
        <f t="shared" si="8"/>
      </c>
    </row>
    <row r="151" spans="5:10" ht="12.75">
      <c r="E151" s="4"/>
      <c r="G151" s="13">
        <f t="shared" si="7"/>
      </c>
      <c r="I151" s="14">
        <f t="shared" si="6"/>
      </c>
      <c r="J151" s="15">
        <f t="shared" si="8"/>
      </c>
    </row>
    <row r="152" spans="5:10" ht="12.75">
      <c r="E152" s="4"/>
      <c r="G152" s="13">
        <f t="shared" si="7"/>
      </c>
      <c r="I152" s="14">
        <f t="shared" si="6"/>
      </c>
      <c r="J152" s="15">
        <f t="shared" si="8"/>
      </c>
    </row>
    <row r="153" spans="3:10" ht="12.75">
      <c r="C153" s="2"/>
      <c r="E153" s="4"/>
      <c r="G153" s="13">
        <f t="shared" si="7"/>
      </c>
      <c r="I153" s="14">
        <f t="shared" si="6"/>
      </c>
      <c r="J153" s="15">
        <f t="shared" si="8"/>
      </c>
    </row>
    <row r="154" spans="5:10" ht="12.75">
      <c r="E154" s="4"/>
      <c r="G154" s="13">
        <f t="shared" si="7"/>
      </c>
      <c r="I154" s="14">
        <f t="shared" si="6"/>
      </c>
      <c r="J154" s="15">
        <f t="shared" si="8"/>
      </c>
    </row>
    <row r="155" spans="5:10" ht="12.75">
      <c r="E155" s="4"/>
      <c r="G155" s="13">
        <f t="shared" si="7"/>
      </c>
      <c r="I155" s="14">
        <f t="shared" si="6"/>
      </c>
      <c r="J155" s="15">
        <f t="shared" si="8"/>
      </c>
    </row>
    <row r="156" spans="5:10" ht="12.75">
      <c r="E156" s="4"/>
      <c r="G156" s="13">
        <f t="shared" si="7"/>
      </c>
      <c r="I156" s="14">
        <f t="shared" si="6"/>
      </c>
      <c r="J156" s="15">
        <f t="shared" si="8"/>
      </c>
    </row>
    <row r="157" spans="5:10" ht="12.75">
      <c r="E157" s="4"/>
      <c r="G157" s="13">
        <f t="shared" si="7"/>
      </c>
      <c r="I157" s="14">
        <f t="shared" si="6"/>
      </c>
      <c r="J157" s="15">
        <f t="shared" si="8"/>
      </c>
    </row>
    <row r="158" spans="5:10" ht="12.75">
      <c r="E158" s="4"/>
      <c r="G158" s="13">
        <f t="shared" si="7"/>
      </c>
      <c r="I158" s="14">
        <f t="shared" si="6"/>
      </c>
      <c r="J158" s="15">
        <f t="shared" si="8"/>
      </c>
    </row>
    <row r="159" spans="5:10" ht="12.75">
      <c r="E159" s="4"/>
      <c r="G159" s="13">
        <f t="shared" si="7"/>
      </c>
      <c r="I159" s="14">
        <f t="shared" si="6"/>
      </c>
      <c r="J159" s="15">
        <f t="shared" si="8"/>
      </c>
    </row>
    <row r="160" spans="5:10" ht="12.75">
      <c r="E160" s="4"/>
      <c r="G160" s="13">
        <f t="shared" si="7"/>
      </c>
      <c r="I160" s="14">
        <f t="shared" si="6"/>
      </c>
      <c r="J160" s="15">
        <f t="shared" si="8"/>
      </c>
    </row>
    <row r="161" spans="5:10" ht="12.75">
      <c r="E161" s="4"/>
      <c r="G161" s="13">
        <f t="shared" si="7"/>
      </c>
      <c r="I161" s="14">
        <f t="shared" si="6"/>
      </c>
      <c r="J161" s="15">
        <f t="shared" si="8"/>
      </c>
    </row>
    <row r="162" spans="5:10" ht="12.75">
      <c r="E162" s="4"/>
      <c r="G162" s="13">
        <f t="shared" si="7"/>
      </c>
      <c r="I162" s="14">
        <f t="shared" si="6"/>
      </c>
      <c r="J162" s="15">
        <f t="shared" si="8"/>
      </c>
    </row>
    <row r="163" spans="5:10" ht="12.75">
      <c r="E163" s="4"/>
      <c r="G163" s="13">
        <f t="shared" si="7"/>
      </c>
      <c r="I163" s="14">
        <f t="shared" si="6"/>
      </c>
      <c r="J163" s="15">
        <f t="shared" si="8"/>
      </c>
    </row>
    <row r="164" spans="5:10" ht="12.75">
      <c r="E164" s="4"/>
      <c r="G164" s="13">
        <f t="shared" si="7"/>
      </c>
      <c r="I164" s="14">
        <f t="shared" si="6"/>
      </c>
      <c r="J164" s="15">
        <f t="shared" si="8"/>
      </c>
    </row>
    <row r="165" spans="5:10" ht="12.75">
      <c r="E165" s="4"/>
      <c r="G165" s="13">
        <f t="shared" si="7"/>
      </c>
      <c r="I165" s="14">
        <f t="shared" si="6"/>
      </c>
      <c r="J165" s="15">
        <f t="shared" si="8"/>
      </c>
    </row>
    <row r="166" spans="5:10" ht="12.75">
      <c r="E166" s="4"/>
      <c r="G166" s="13">
        <f t="shared" si="7"/>
      </c>
      <c r="I166" s="14">
        <f t="shared" si="6"/>
      </c>
      <c r="J166" s="15">
        <f t="shared" si="8"/>
      </c>
    </row>
    <row r="167" spans="5:10" ht="12.75">
      <c r="E167" s="4"/>
      <c r="G167" s="13">
        <f t="shared" si="7"/>
      </c>
      <c r="I167" s="14">
        <f t="shared" si="6"/>
      </c>
      <c r="J167" s="15">
        <f t="shared" si="8"/>
      </c>
    </row>
    <row r="168" spans="5:10" ht="12.75">
      <c r="E168" s="4"/>
      <c r="G168" s="13">
        <f t="shared" si="7"/>
      </c>
      <c r="I168" s="14">
        <f t="shared" si="6"/>
      </c>
      <c r="J168" s="15">
        <f t="shared" si="8"/>
      </c>
    </row>
    <row r="169" spans="5:10" ht="12.75">
      <c r="E169" s="4"/>
      <c r="G169" s="13">
        <f t="shared" si="7"/>
      </c>
      <c r="I169" s="14">
        <f t="shared" si="6"/>
      </c>
      <c r="J169" s="15">
        <f t="shared" si="8"/>
      </c>
    </row>
    <row r="170" spans="5:10" ht="12.75">
      <c r="E170" s="4"/>
      <c r="G170" s="13">
        <f t="shared" si="7"/>
      </c>
      <c r="I170" s="14">
        <f t="shared" si="6"/>
      </c>
      <c r="J170" s="15">
        <f t="shared" si="8"/>
      </c>
    </row>
    <row r="171" spans="5:10" ht="12.75">
      <c r="E171" s="4"/>
      <c r="G171" s="13">
        <f t="shared" si="7"/>
      </c>
      <c r="I171" s="14">
        <f t="shared" si="6"/>
      </c>
      <c r="J171" s="15">
        <f t="shared" si="8"/>
      </c>
    </row>
    <row r="172" spans="5:10" ht="12.75">
      <c r="E172" s="4"/>
      <c r="G172" s="13">
        <f t="shared" si="7"/>
      </c>
      <c r="I172" s="14">
        <f t="shared" si="6"/>
      </c>
      <c r="J172" s="15">
        <f t="shared" si="8"/>
      </c>
    </row>
    <row r="173" spans="5:10" ht="12.75">
      <c r="E173" s="4"/>
      <c r="G173" s="13">
        <f t="shared" si="7"/>
      </c>
      <c r="I173" s="14">
        <f t="shared" si="6"/>
      </c>
      <c r="J173" s="15">
        <f t="shared" si="8"/>
      </c>
    </row>
    <row r="174" spans="5:10" ht="12.75">
      <c r="E174" s="4"/>
      <c r="G174" s="13">
        <f t="shared" si="7"/>
      </c>
      <c r="I174" s="14">
        <f t="shared" si="6"/>
      </c>
      <c r="J174" s="15">
        <f t="shared" si="8"/>
      </c>
    </row>
    <row r="175" spans="5:10" ht="12.75">
      <c r="E175" s="4"/>
      <c r="G175" s="13">
        <f t="shared" si="7"/>
      </c>
      <c r="I175" s="14">
        <f t="shared" si="6"/>
      </c>
      <c r="J175" s="15">
        <f t="shared" si="8"/>
      </c>
    </row>
    <row r="176" spans="5:10" ht="12.75">
      <c r="E176" s="4"/>
      <c r="G176" s="13">
        <f t="shared" si="7"/>
      </c>
      <c r="I176" s="14">
        <f t="shared" si="6"/>
      </c>
      <c r="J176" s="15">
        <f t="shared" si="8"/>
      </c>
    </row>
    <row r="177" spans="5:10" ht="12.75">
      <c r="E177" s="4"/>
      <c r="G177" s="13">
        <f t="shared" si="7"/>
      </c>
      <c r="I177" s="14">
        <f aca="true" t="shared" si="9" ref="I177:I240">IF(ISBLANK(C177),"",IF(B177=1,C177,CONCATENATE(C177," (",B177,")")))</f>
      </c>
      <c r="J177" s="15">
        <f t="shared" si="8"/>
      </c>
    </row>
    <row r="178" spans="5:10" ht="12.75">
      <c r="E178" s="4"/>
      <c r="G178" s="13">
        <f t="shared" si="7"/>
      </c>
      <c r="I178" s="14">
        <f t="shared" si="9"/>
      </c>
      <c r="J178" s="15">
        <f t="shared" si="8"/>
      </c>
    </row>
    <row r="179" spans="5:10" ht="12.75">
      <c r="E179" s="4"/>
      <c r="G179" s="13">
        <f t="shared" si="7"/>
      </c>
      <c r="I179" s="14">
        <f t="shared" si="9"/>
      </c>
      <c r="J179" s="15">
        <f t="shared" si="8"/>
      </c>
    </row>
    <row r="180" spans="5:10" ht="12.75">
      <c r="E180" s="4"/>
      <c r="G180" s="13">
        <f t="shared" si="7"/>
      </c>
      <c r="I180" s="14">
        <f t="shared" si="9"/>
      </c>
      <c r="J180" s="15">
        <f t="shared" si="8"/>
      </c>
    </row>
    <row r="181" spans="5:10" ht="12.75">
      <c r="E181" s="4"/>
      <c r="G181" s="13">
        <f t="shared" si="7"/>
      </c>
      <c r="I181" s="14">
        <f t="shared" si="9"/>
      </c>
      <c r="J181" s="15">
        <f t="shared" si="8"/>
      </c>
    </row>
    <row r="182" spans="5:10" ht="12.75">
      <c r="E182" s="4"/>
      <c r="G182" s="13">
        <f t="shared" si="7"/>
      </c>
      <c r="I182" s="14">
        <f t="shared" si="9"/>
      </c>
      <c r="J182" s="15">
        <f t="shared" si="8"/>
      </c>
    </row>
    <row r="183" spans="5:10" ht="12.75">
      <c r="E183" s="4"/>
      <c r="G183" s="13">
        <f t="shared" si="7"/>
      </c>
      <c r="I183" s="14">
        <f t="shared" si="9"/>
      </c>
      <c r="J183" s="15">
        <f t="shared" si="8"/>
      </c>
    </row>
    <row r="184" spans="5:10" ht="12.75">
      <c r="E184" s="4"/>
      <c r="G184" s="13">
        <f t="shared" si="7"/>
      </c>
      <c r="I184" s="14">
        <f t="shared" si="9"/>
      </c>
      <c r="J184" s="15">
        <f t="shared" si="8"/>
      </c>
    </row>
    <row r="185" spans="5:10" ht="12.75">
      <c r="E185" s="4"/>
      <c r="G185" s="13">
        <f t="shared" si="7"/>
      </c>
      <c r="I185" s="14">
        <f t="shared" si="9"/>
      </c>
      <c r="J185" s="15">
        <f t="shared" si="8"/>
      </c>
    </row>
    <row r="186" spans="5:10" ht="12.75">
      <c r="E186" s="4"/>
      <c r="G186" s="13">
        <f t="shared" si="7"/>
      </c>
      <c r="I186" s="14">
        <f t="shared" si="9"/>
      </c>
      <c r="J186" s="15">
        <f t="shared" si="8"/>
      </c>
    </row>
    <row r="187" spans="5:10" ht="12.75">
      <c r="E187" s="4"/>
      <c r="G187" s="13">
        <f t="shared" si="7"/>
      </c>
      <c r="I187" s="14">
        <f t="shared" si="9"/>
      </c>
      <c r="J187" s="15">
        <f t="shared" si="8"/>
      </c>
    </row>
    <row r="188" spans="5:10" ht="12.75">
      <c r="E188" s="4"/>
      <c r="G188" s="13">
        <f t="shared" si="7"/>
      </c>
      <c r="I188" s="14">
        <f t="shared" si="9"/>
      </c>
      <c r="J188" s="15">
        <f t="shared" si="8"/>
      </c>
    </row>
    <row r="189" spans="5:10" ht="12.75">
      <c r="E189" s="4"/>
      <c r="G189" s="13">
        <f t="shared" si="7"/>
      </c>
      <c r="I189" s="14">
        <f t="shared" si="9"/>
      </c>
      <c r="J189" s="15">
        <f t="shared" si="8"/>
      </c>
    </row>
    <row r="190" spans="5:10" ht="12.75">
      <c r="E190" s="4"/>
      <c r="G190" s="13">
        <f t="shared" si="7"/>
      </c>
      <c r="I190" s="14">
        <f t="shared" si="9"/>
      </c>
      <c r="J190" s="15">
        <f t="shared" si="8"/>
      </c>
    </row>
    <row r="191" spans="5:10" ht="12.75">
      <c r="E191" s="4"/>
      <c r="G191" s="13">
        <f t="shared" si="7"/>
      </c>
      <c r="I191" s="14">
        <f t="shared" si="9"/>
      </c>
      <c r="J191" s="15">
        <f t="shared" si="8"/>
      </c>
    </row>
    <row r="192" spans="5:10" ht="12.75">
      <c r="E192" s="4"/>
      <c r="G192" s="13">
        <f t="shared" si="7"/>
      </c>
      <c r="I192" s="14">
        <f t="shared" si="9"/>
      </c>
      <c r="J192" s="15">
        <f t="shared" si="8"/>
      </c>
    </row>
    <row r="193" spans="5:10" ht="12.75">
      <c r="E193" s="4"/>
      <c r="G193" s="13">
        <f t="shared" si="7"/>
      </c>
      <c r="I193" s="14">
        <f t="shared" si="9"/>
      </c>
      <c r="J193" s="15">
        <f t="shared" si="8"/>
      </c>
    </row>
    <row r="194" spans="5:10" ht="12.75">
      <c r="E194" s="4"/>
      <c r="G194" s="13">
        <f t="shared" si="7"/>
      </c>
      <c r="I194" s="14">
        <f t="shared" si="9"/>
      </c>
      <c r="J194" s="15">
        <f t="shared" si="8"/>
      </c>
    </row>
    <row r="195" spans="5:10" ht="12.75">
      <c r="E195" s="4"/>
      <c r="G195" s="13">
        <f aca="true" t="shared" si="10" ref="G195:G258">IF(OR(ISBLANK(E195),NOT(ISBLANK(F195))),"",E195-D195)</f>
      </c>
      <c r="I195" s="14">
        <f t="shared" si="9"/>
      </c>
      <c r="J195" s="15">
        <f aca="true" t="shared" si="11" ref="J195:J258">IF(ISBLANK(F195),IF(ISNUMBER(G195),CONCATENATE(HOUR(G195)*60+MINUTE(G195),":",RIGHT(CONCATENATE("0",SECOND(G195)),2)),IF(ISBLANK(E195),"",E195)),F195)</f>
      </c>
    </row>
    <row r="196" spans="5:10" ht="12.75">
      <c r="E196" s="4"/>
      <c r="G196" s="13">
        <f t="shared" si="10"/>
      </c>
      <c r="I196" s="14">
        <f t="shared" si="9"/>
      </c>
      <c r="J196" s="15">
        <f t="shared" si="11"/>
      </c>
    </row>
    <row r="197" spans="5:10" ht="12.75">
      <c r="E197" s="4"/>
      <c r="G197" s="13">
        <f t="shared" si="10"/>
      </c>
      <c r="I197" s="14">
        <f t="shared" si="9"/>
      </c>
      <c r="J197" s="15">
        <f t="shared" si="11"/>
      </c>
    </row>
    <row r="198" spans="7:10" ht="12.75">
      <c r="G198" s="13">
        <f t="shared" si="10"/>
      </c>
      <c r="I198" s="14">
        <f t="shared" si="9"/>
      </c>
      <c r="J198" s="15">
        <f t="shared" si="11"/>
      </c>
    </row>
    <row r="199" spans="7:10" ht="12.75">
      <c r="G199" s="13">
        <f t="shared" si="10"/>
      </c>
      <c r="I199" s="14">
        <f t="shared" si="9"/>
      </c>
      <c r="J199" s="15">
        <f t="shared" si="11"/>
      </c>
    </row>
    <row r="200" spans="7:10" ht="12.75">
      <c r="G200" s="13">
        <f t="shared" si="10"/>
      </c>
      <c r="I200" s="14">
        <f t="shared" si="9"/>
      </c>
      <c r="J200" s="15">
        <f t="shared" si="11"/>
      </c>
    </row>
    <row r="201" spans="7:10" ht="12.75">
      <c r="G201" s="13">
        <f t="shared" si="10"/>
      </c>
      <c r="I201" s="14">
        <f t="shared" si="9"/>
      </c>
      <c r="J201" s="15">
        <f t="shared" si="11"/>
      </c>
    </row>
    <row r="202" spans="7:10" ht="12.75">
      <c r="G202" s="13">
        <f t="shared" si="10"/>
      </c>
      <c r="I202" s="14">
        <f t="shared" si="9"/>
      </c>
      <c r="J202" s="15">
        <f t="shared" si="11"/>
      </c>
    </row>
    <row r="203" spans="7:10" ht="12.75">
      <c r="G203" s="13">
        <f t="shared" si="10"/>
      </c>
      <c r="I203" s="14">
        <f t="shared" si="9"/>
      </c>
      <c r="J203" s="15">
        <f t="shared" si="11"/>
      </c>
    </row>
    <row r="204" spans="7:10" ht="12.75">
      <c r="G204" s="13">
        <f t="shared" si="10"/>
      </c>
      <c r="I204" s="14">
        <f t="shared" si="9"/>
      </c>
      <c r="J204" s="15">
        <f t="shared" si="11"/>
      </c>
    </row>
    <row r="205" spans="7:10" ht="12.75">
      <c r="G205" s="13">
        <f t="shared" si="10"/>
      </c>
      <c r="I205" s="14">
        <f t="shared" si="9"/>
      </c>
      <c r="J205" s="15">
        <f t="shared" si="11"/>
      </c>
    </row>
    <row r="206" spans="7:10" ht="12.75">
      <c r="G206" s="13">
        <f t="shared" si="10"/>
      </c>
      <c r="I206" s="14">
        <f t="shared" si="9"/>
      </c>
      <c r="J206" s="15">
        <f t="shared" si="11"/>
      </c>
    </row>
    <row r="207" spans="7:10" ht="12.75">
      <c r="G207" s="13">
        <f t="shared" si="10"/>
      </c>
      <c r="I207" s="14">
        <f t="shared" si="9"/>
      </c>
      <c r="J207" s="15">
        <f t="shared" si="11"/>
      </c>
    </row>
    <row r="208" spans="7:10" ht="12.75">
      <c r="G208" s="13">
        <f t="shared" si="10"/>
      </c>
      <c r="I208" s="14">
        <f t="shared" si="9"/>
      </c>
      <c r="J208" s="15">
        <f t="shared" si="11"/>
      </c>
    </row>
    <row r="209" spans="7:10" ht="12.75">
      <c r="G209" s="13">
        <f t="shared" si="10"/>
      </c>
      <c r="I209" s="14">
        <f t="shared" si="9"/>
      </c>
      <c r="J209" s="15">
        <f t="shared" si="11"/>
      </c>
    </row>
    <row r="210" spans="7:10" ht="12.75">
      <c r="G210" s="13">
        <f t="shared" si="10"/>
      </c>
      <c r="I210" s="14">
        <f t="shared" si="9"/>
      </c>
      <c r="J210" s="15">
        <f t="shared" si="11"/>
      </c>
    </row>
    <row r="211" spans="7:10" ht="12.75">
      <c r="G211" s="13">
        <f t="shared" si="10"/>
      </c>
      <c r="I211" s="14">
        <f t="shared" si="9"/>
      </c>
      <c r="J211" s="15">
        <f t="shared" si="11"/>
      </c>
    </row>
    <row r="212" spans="7:10" ht="12.75">
      <c r="G212" s="13">
        <f t="shared" si="10"/>
      </c>
      <c r="I212" s="14">
        <f t="shared" si="9"/>
      </c>
      <c r="J212" s="15">
        <f t="shared" si="11"/>
      </c>
    </row>
    <row r="213" spans="7:10" ht="12.75">
      <c r="G213" s="13">
        <f t="shared" si="10"/>
      </c>
      <c r="I213" s="14">
        <f t="shared" si="9"/>
      </c>
      <c r="J213" s="15">
        <f t="shared" si="11"/>
      </c>
    </row>
    <row r="214" spans="7:10" ht="12.75">
      <c r="G214" s="13">
        <f t="shared" si="10"/>
      </c>
      <c r="I214" s="14">
        <f t="shared" si="9"/>
      </c>
      <c r="J214" s="15">
        <f t="shared" si="11"/>
      </c>
    </row>
    <row r="215" spans="7:10" ht="12.75">
      <c r="G215" s="13">
        <f t="shared" si="10"/>
      </c>
      <c r="I215" s="14">
        <f t="shared" si="9"/>
      </c>
      <c r="J215" s="15">
        <f t="shared" si="11"/>
      </c>
    </row>
    <row r="216" spans="7:10" ht="12.75">
      <c r="G216" s="13">
        <f t="shared" si="10"/>
      </c>
      <c r="I216" s="14">
        <f t="shared" si="9"/>
      </c>
      <c r="J216" s="15">
        <f t="shared" si="11"/>
      </c>
    </row>
    <row r="217" spans="7:10" ht="12.75">
      <c r="G217" s="13">
        <f t="shared" si="10"/>
      </c>
      <c r="I217" s="14">
        <f t="shared" si="9"/>
      </c>
      <c r="J217" s="15">
        <f t="shared" si="11"/>
      </c>
    </row>
    <row r="218" spans="7:10" ht="12.75">
      <c r="G218" s="13">
        <f t="shared" si="10"/>
      </c>
      <c r="I218" s="14">
        <f t="shared" si="9"/>
      </c>
      <c r="J218" s="15">
        <f t="shared" si="11"/>
      </c>
    </row>
    <row r="219" spans="7:10" ht="12.75">
      <c r="G219" s="13">
        <f t="shared" si="10"/>
      </c>
      <c r="I219" s="14">
        <f t="shared" si="9"/>
      </c>
      <c r="J219" s="15">
        <f t="shared" si="11"/>
      </c>
    </row>
    <row r="220" spans="7:10" ht="12.75">
      <c r="G220" s="13">
        <f t="shared" si="10"/>
      </c>
      <c r="I220" s="14">
        <f t="shared" si="9"/>
      </c>
      <c r="J220" s="15">
        <f t="shared" si="11"/>
      </c>
    </row>
    <row r="221" spans="7:10" ht="12.75">
      <c r="G221" s="13">
        <f t="shared" si="10"/>
      </c>
      <c r="I221" s="14">
        <f t="shared" si="9"/>
      </c>
      <c r="J221" s="15">
        <f t="shared" si="11"/>
      </c>
    </row>
    <row r="222" spans="7:10" ht="12.75">
      <c r="G222" s="13">
        <f t="shared" si="10"/>
      </c>
      <c r="I222" s="14">
        <f t="shared" si="9"/>
      </c>
      <c r="J222" s="15">
        <f t="shared" si="11"/>
      </c>
    </row>
    <row r="223" spans="7:10" ht="12.75">
      <c r="G223" s="13">
        <f t="shared" si="10"/>
      </c>
      <c r="I223" s="14">
        <f t="shared" si="9"/>
      </c>
      <c r="J223" s="15">
        <f t="shared" si="11"/>
      </c>
    </row>
    <row r="224" spans="7:10" ht="12.75">
      <c r="G224" s="13">
        <f t="shared" si="10"/>
      </c>
      <c r="I224" s="14">
        <f t="shared" si="9"/>
      </c>
      <c r="J224" s="15">
        <f t="shared" si="11"/>
      </c>
    </row>
    <row r="225" spans="7:10" ht="12.75">
      <c r="G225" s="13">
        <f t="shared" si="10"/>
      </c>
      <c r="I225" s="14">
        <f t="shared" si="9"/>
      </c>
      <c r="J225" s="15">
        <f t="shared" si="11"/>
      </c>
    </row>
    <row r="226" spans="7:10" ht="12.75">
      <c r="G226" s="13">
        <f t="shared" si="10"/>
      </c>
      <c r="I226" s="14">
        <f t="shared" si="9"/>
      </c>
      <c r="J226" s="15">
        <f t="shared" si="11"/>
      </c>
    </row>
    <row r="227" spans="7:10" ht="12.75">
      <c r="G227" s="13">
        <f t="shared" si="10"/>
      </c>
      <c r="I227" s="14">
        <f t="shared" si="9"/>
      </c>
      <c r="J227" s="15">
        <f t="shared" si="11"/>
      </c>
    </row>
    <row r="228" spans="7:10" ht="12.75">
      <c r="G228" s="13">
        <f t="shared" si="10"/>
      </c>
      <c r="I228" s="14">
        <f t="shared" si="9"/>
      </c>
      <c r="J228" s="15">
        <f t="shared" si="11"/>
      </c>
    </row>
    <row r="229" spans="7:10" ht="12.75">
      <c r="G229" s="13">
        <f t="shared" si="10"/>
      </c>
      <c r="I229" s="14">
        <f t="shared" si="9"/>
      </c>
      <c r="J229" s="15">
        <f t="shared" si="11"/>
      </c>
    </row>
    <row r="230" spans="7:10" ht="12.75">
      <c r="G230" s="13">
        <f t="shared" si="10"/>
      </c>
      <c r="I230" s="14">
        <f t="shared" si="9"/>
      </c>
      <c r="J230" s="15">
        <f t="shared" si="11"/>
      </c>
    </row>
    <row r="231" spans="7:10" ht="12.75">
      <c r="G231" s="13">
        <f t="shared" si="10"/>
      </c>
      <c r="I231" s="14">
        <f t="shared" si="9"/>
      </c>
      <c r="J231" s="15">
        <f t="shared" si="11"/>
      </c>
    </row>
    <row r="232" spans="7:10" ht="12.75">
      <c r="G232" s="13">
        <f t="shared" si="10"/>
      </c>
      <c r="I232" s="14">
        <f t="shared" si="9"/>
      </c>
      <c r="J232" s="15">
        <f t="shared" si="11"/>
      </c>
    </row>
    <row r="233" spans="7:10" ht="12.75">
      <c r="G233" s="13">
        <f t="shared" si="10"/>
      </c>
      <c r="I233" s="14">
        <f t="shared" si="9"/>
      </c>
      <c r="J233" s="15">
        <f t="shared" si="11"/>
      </c>
    </row>
    <row r="234" spans="7:10" ht="12.75">
      <c r="G234" s="13">
        <f t="shared" si="10"/>
      </c>
      <c r="I234" s="14">
        <f t="shared" si="9"/>
      </c>
      <c r="J234" s="15">
        <f t="shared" si="11"/>
      </c>
    </row>
    <row r="235" spans="7:10" ht="12.75">
      <c r="G235" s="13">
        <f t="shared" si="10"/>
      </c>
      <c r="I235" s="14">
        <f t="shared" si="9"/>
      </c>
      <c r="J235" s="15">
        <f t="shared" si="11"/>
      </c>
    </row>
    <row r="236" spans="7:10" ht="12.75">
      <c r="G236" s="13">
        <f t="shared" si="10"/>
      </c>
      <c r="I236" s="14">
        <f t="shared" si="9"/>
      </c>
      <c r="J236" s="15">
        <f t="shared" si="11"/>
      </c>
    </row>
    <row r="237" spans="7:10" ht="12.75">
      <c r="G237" s="13">
        <f t="shared" si="10"/>
      </c>
      <c r="I237" s="14">
        <f t="shared" si="9"/>
      </c>
      <c r="J237" s="15">
        <f t="shared" si="11"/>
      </c>
    </row>
    <row r="238" spans="7:10" ht="12.75">
      <c r="G238" s="13">
        <f t="shared" si="10"/>
      </c>
      <c r="I238" s="14">
        <f t="shared" si="9"/>
      </c>
      <c r="J238" s="15">
        <f t="shared" si="11"/>
      </c>
    </row>
    <row r="239" spans="7:10" ht="12.75">
      <c r="G239" s="13">
        <f t="shared" si="10"/>
      </c>
      <c r="I239" s="14">
        <f t="shared" si="9"/>
      </c>
      <c r="J239" s="15">
        <f t="shared" si="11"/>
      </c>
    </row>
    <row r="240" spans="7:10" ht="12.75">
      <c r="G240" s="13">
        <f t="shared" si="10"/>
      </c>
      <c r="I240" s="14">
        <f t="shared" si="9"/>
      </c>
      <c r="J240" s="15">
        <f t="shared" si="11"/>
      </c>
    </row>
    <row r="241" spans="7:10" ht="12.75">
      <c r="G241" s="13">
        <f t="shared" si="10"/>
      </c>
      <c r="I241" s="14">
        <f aca="true" t="shared" si="12" ref="I241:I301">IF(ISBLANK(C241),"",IF(B241=1,C241,CONCATENATE(C241," (",B241,")")))</f>
      </c>
      <c r="J241" s="15">
        <f t="shared" si="11"/>
      </c>
    </row>
    <row r="242" spans="7:10" ht="12.75">
      <c r="G242" s="13">
        <f t="shared" si="10"/>
      </c>
      <c r="I242" s="14">
        <f t="shared" si="12"/>
      </c>
      <c r="J242" s="15">
        <f t="shared" si="11"/>
      </c>
    </row>
    <row r="243" spans="7:10" ht="12.75">
      <c r="G243" s="13">
        <f t="shared" si="10"/>
      </c>
      <c r="I243" s="14">
        <f t="shared" si="12"/>
      </c>
      <c r="J243" s="15">
        <f t="shared" si="11"/>
      </c>
    </row>
    <row r="244" spans="7:10" ht="12.75">
      <c r="G244" s="13">
        <f t="shared" si="10"/>
      </c>
      <c r="I244" s="14">
        <f t="shared" si="12"/>
      </c>
      <c r="J244" s="15">
        <f t="shared" si="11"/>
      </c>
    </row>
    <row r="245" spans="7:10" ht="12.75">
      <c r="G245" s="13">
        <f t="shared" si="10"/>
      </c>
      <c r="I245" s="14">
        <f t="shared" si="12"/>
      </c>
      <c r="J245" s="15">
        <f t="shared" si="11"/>
      </c>
    </row>
    <row r="246" spans="7:10" ht="12.75">
      <c r="G246" s="13">
        <f t="shared" si="10"/>
      </c>
      <c r="I246" s="14">
        <f t="shared" si="12"/>
      </c>
      <c r="J246" s="15">
        <f t="shared" si="11"/>
      </c>
    </row>
    <row r="247" spans="7:10" ht="12.75">
      <c r="G247" s="13">
        <f t="shared" si="10"/>
      </c>
      <c r="I247" s="14">
        <f t="shared" si="12"/>
      </c>
      <c r="J247" s="15">
        <f t="shared" si="11"/>
      </c>
    </row>
    <row r="248" spans="7:10" ht="12.75">
      <c r="G248" s="13">
        <f t="shared" si="10"/>
      </c>
      <c r="I248" s="14">
        <f t="shared" si="12"/>
      </c>
      <c r="J248" s="15">
        <f t="shared" si="11"/>
      </c>
    </row>
    <row r="249" spans="7:10" ht="12.75">
      <c r="G249" s="13">
        <f t="shared" si="10"/>
      </c>
      <c r="I249" s="14">
        <f t="shared" si="12"/>
      </c>
      <c r="J249" s="15">
        <f t="shared" si="11"/>
      </c>
    </row>
    <row r="250" spans="7:10" ht="12.75">
      <c r="G250" s="13">
        <f t="shared" si="10"/>
      </c>
      <c r="I250" s="14">
        <f t="shared" si="12"/>
      </c>
      <c r="J250" s="15">
        <f t="shared" si="11"/>
      </c>
    </row>
    <row r="251" spans="7:10" ht="12.75">
      <c r="G251" s="13">
        <f t="shared" si="10"/>
      </c>
      <c r="I251" s="14">
        <f t="shared" si="12"/>
      </c>
      <c r="J251" s="15">
        <f t="shared" si="11"/>
      </c>
    </row>
    <row r="252" spans="7:10" ht="12.75">
      <c r="G252" s="13">
        <f t="shared" si="10"/>
      </c>
      <c r="I252" s="14">
        <f t="shared" si="12"/>
      </c>
      <c r="J252" s="15">
        <f t="shared" si="11"/>
      </c>
    </row>
    <row r="253" spans="7:10" ht="12.75">
      <c r="G253" s="13">
        <f t="shared" si="10"/>
      </c>
      <c r="I253" s="14">
        <f t="shared" si="12"/>
      </c>
      <c r="J253" s="15">
        <f t="shared" si="11"/>
      </c>
    </row>
    <row r="254" spans="7:10" ht="12.75">
      <c r="G254" s="13">
        <f t="shared" si="10"/>
      </c>
      <c r="I254" s="14">
        <f t="shared" si="12"/>
      </c>
      <c r="J254" s="15">
        <f t="shared" si="11"/>
      </c>
    </row>
    <row r="255" spans="7:10" ht="12.75">
      <c r="G255" s="13">
        <f t="shared" si="10"/>
      </c>
      <c r="I255" s="14">
        <f t="shared" si="12"/>
      </c>
      <c r="J255" s="15">
        <f t="shared" si="11"/>
      </c>
    </row>
    <row r="256" spans="7:10" ht="12.75">
      <c r="G256" s="13">
        <f t="shared" si="10"/>
      </c>
      <c r="I256" s="14">
        <f t="shared" si="12"/>
      </c>
      <c r="J256" s="15">
        <f t="shared" si="11"/>
      </c>
    </row>
    <row r="257" spans="7:10" ht="12.75">
      <c r="G257" s="13">
        <f t="shared" si="10"/>
      </c>
      <c r="I257" s="14">
        <f t="shared" si="12"/>
      </c>
      <c r="J257" s="15">
        <f t="shared" si="11"/>
      </c>
    </row>
    <row r="258" spans="7:10" ht="12.75">
      <c r="G258" s="13">
        <f t="shared" si="10"/>
      </c>
      <c r="I258" s="14">
        <f t="shared" si="12"/>
      </c>
      <c r="J258" s="15">
        <f t="shared" si="11"/>
      </c>
    </row>
    <row r="259" spans="7:10" ht="12.75">
      <c r="G259" s="13">
        <f aca="true" t="shared" si="13" ref="G259:G301">IF(OR(ISBLANK(E259),NOT(ISBLANK(F259))),"",E259-D259)</f>
      </c>
      <c r="I259" s="14">
        <f t="shared" si="12"/>
      </c>
      <c r="J259" s="15">
        <f aca="true" t="shared" si="14" ref="J259:J301">IF(ISBLANK(F259),IF(ISNUMBER(G259),CONCATENATE(HOUR(G259)*60+MINUTE(G259),":",RIGHT(CONCATENATE("0",SECOND(G259)),2)),IF(ISBLANK(E259),"",E259)),F259)</f>
      </c>
    </row>
    <row r="260" spans="7:10" ht="12.75">
      <c r="G260" s="13">
        <f t="shared" si="13"/>
      </c>
      <c r="I260" s="14">
        <f t="shared" si="12"/>
      </c>
      <c r="J260" s="15">
        <f t="shared" si="14"/>
      </c>
    </row>
    <row r="261" spans="7:10" ht="12.75">
      <c r="G261" s="13">
        <f t="shared" si="13"/>
      </c>
      <c r="I261" s="14">
        <f t="shared" si="12"/>
      </c>
      <c r="J261" s="15">
        <f t="shared" si="14"/>
      </c>
    </row>
    <row r="262" spans="7:10" ht="12.75">
      <c r="G262" s="13">
        <f t="shared" si="13"/>
      </c>
      <c r="I262" s="14">
        <f t="shared" si="12"/>
      </c>
      <c r="J262" s="15">
        <f t="shared" si="14"/>
      </c>
    </row>
    <row r="263" spans="7:10" ht="12.75">
      <c r="G263" s="13">
        <f t="shared" si="13"/>
      </c>
      <c r="I263" s="14">
        <f t="shared" si="12"/>
      </c>
      <c r="J263" s="15">
        <f t="shared" si="14"/>
      </c>
    </row>
    <row r="264" spans="7:10" ht="12.75">
      <c r="G264" s="13">
        <f t="shared" si="13"/>
      </c>
      <c r="I264" s="14">
        <f t="shared" si="12"/>
      </c>
      <c r="J264" s="15">
        <f t="shared" si="14"/>
      </c>
    </row>
    <row r="265" spans="7:10" ht="12.75">
      <c r="G265" s="13">
        <f t="shared" si="13"/>
      </c>
      <c r="I265" s="14">
        <f t="shared" si="12"/>
      </c>
      <c r="J265" s="15">
        <f t="shared" si="14"/>
      </c>
    </row>
    <row r="266" spans="7:10" ht="12.75">
      <c r="G266" s="13">
        <f t="shared" si="13"/>
      </c>
      <c r="I266" s="14">
        <f t="shared" si="12"/>
      </c>
      <c r="J266" s="15">
        <f t="shared" si="14"/>
      </c>
    </row>
    <row r="267" spans="7:10" ht="12.75">
      <c r="G267" s="13">
        <f t="shared" si="13"/>
      </c>
      <c r="I267" s="14">
        <f t="shared" si="12"/>
      </c>
      <c r="J267" s="15">
        <f t="shared" si="14"/>
      </c>
    </row>
    <row r="268" spans="7:10" ht="12.75">
      <c r="G268" s="13">
        <f t="shared" si="13"/>
      </c>
      <c r="I268" s="14">
        <f t="shared" si="12"/>
      </c>
      <c r="J268" s="15">
        <f t="shared" si="14"/>
      </c>
    </row>
    <row r="269" spans="7:10" ht="12.75">
      <c r="G269" s="13">
        <f t="shared" si="13"/>
      </c>
      <c r="I269" s="14">
        <f t="shared" si="12"/>
      </c>
      <c r="J269" s="15">
        <f t="shared" si="14"/>
      </c>
    </row>
    <row r="270" spans="7:10" ht="12.75">
      <c r="G270" s="13">
        <f t="shared" si="13"/>
      </c>
      <c r="I270" s="14">
        <f t="shared" si="12"/>
      </c>
      <c r="J270" s="15">
        <f t="shared" si="14"/>
      </c>
    </row>
    <row r="271" spans="7:10" ht="12.75">
      <c r="G271" s="13">
        <f t="shared" si="13"/>
      </c>
      <c r="I271" s="14">
        <f t="shared" si="12"/>
      </c>
      <c r="J271" s="15">
        <f t="shared" si="14"/>
      </c>
    </row>
    <row r="272" spans="7:10" ht="12.75">
      <c r="G272" s="13">
        <f t="shared" si="13"/>
      </c>
      <c r="I272" s="14">
        <f t="shared" si="12"/>
      </c>
      <c r="J272" s="15">
        <f t="shared" si="14"/>
      </c>
    </row>
    <row r="273" spans="7:10" ht="12.75">
      <c r="G273" s="13">
        <f t="shared" si="13"/>
      </c>
      <c r="I273" s="14">
        <f t="shared" si="12"/>
      </c>
      <c r="J273" s="15">
        <f t="shared" si="14"/>
      </c>
    </row>
    <row r="274" spans="7:10" ht="12.75">
      <c r="G274" s="13">
        <f t="shared" si="13"/>
      </c>
      <c r="I274" s="14">
        <f t="shared" si="12"/>
      </c>
      <c r="J274" s="15">
        <f t="shared" si="14"/>
      </c>
    </row>
    <row r="275" spans="7:10" ht="12.75">
      <c r="G275" s="13">
        <f t="shared" si="13"/>
      </c>
      <c r="I275" s="14">
        <f t="shared" si="12"/>
      </c>
      <c r="J275" s="15">
        <f t="shared" si="14"/>
      </c>
    </row>
    <row r="276" spans="7:10" ht="12.75">
      <c r="G276" s="13">
        <f t="shared" si="13"/>
      </c>
      <c r="I276" s="14">
        <f t="shared" si="12"/>
      </c>
      <c r="J276" s="15">
        <f t="shared" si="14"/>
      </c>
    </row>
    <row r="277" spans="7:10" ht="12.75">
      <c r="G277" s="13">
        <f t="shared" si="13"/>
      </c>
      <c r="I277" s="14">
        <f t="shared" si="12"/>
      </c>
      <c r="J277" s="15">
        <f t="shared" si="14"/>
      </c>
    </row>
    <row r="278" spans="7:10" ht="12.75">
      <c r="G278" s="13">
        <f t="shared" si="13"/>
      </c>
      <c r="I278" s="14">
        <f t="shared" si="12"/>
      </c>
      <c r="J278" s="15">
        <f t="shared" si="14"/>
      </c>
    </row>
    <row r="279" spans="7:10" ht="12.75">
      <c r="G279" s="13">
        <f t="shared" si="13"/>
      </c>
      <c r="I279" s="14">
        <f t="shared" si="12"/>
      </c>
      <c r="J279" s="15">
        <f t="shared" si="14"/>
      </c>
    </row>
    <row r="280" spans="7:10" ht="12.75">
      <c r="G280" s="13">
        <f t="shared" si="13"/>
      </c>
      <c r="I280" s="14">
        <f t="shared" si="12"/>
      </c>
      <c r="J280" s="15">
        <f t="shared" si="14"/>
      </c>
    </row>
    <row r="281" spans="7:10" ht="12.75">
      <c r="G281" s="13">
        <f t="shared" si="13"/>
      </c>
      <c r="I281" s="14">
        <f t="shared" si="12"/>
      </c>
      <c r="J281" s="15">
        <f t="shared" si="14"/>
      </c>
    </row>
    <row r="282" spans="7:10" ht="12.75">
      <c r="G282" s="13">
        <f t="shared" si="13"/>
      </c>
      <c r="I282" s="14">
        <f t="shared" si="12"/>
      </c>
      <c r="J282" s="15">
        <f t="shared" si="14"/>
      </c>
    </row>
    <row r="283" spans="7:10" ht="12.75">
      <c r="G283" s="13">
        <f t="shared" si="13"/>
      </c>
      <c r="I283" s="14">
        <f t="shared" si="12"/>
      </c>
      <c r="J283" s="15">
        <f t="shared" si="14"/>
      </c>
    </row>
    <row r="284" spans="7:10" ht="12.75">
      <c r="G284" s="13">
        <f t="shared" si="13"/>
      </c>
      <c r="I284" s="14">
        <f t="shared" si="12"/>
      </c>
      <c r="J284" s="15">
        <f t="shared" si="14"/>
      </c>
    </row>
    <row r="285" spans="7:10" ht="12.75">
      <c r="G285" s="13">
        <f t="shared" si="13"/>
      </c>
      <c r="I285" s="14">
        <f t="shared" si="12"/>
      </c>
      <c r="J285" s="15">
        <f t="shared" si="14"/>
      </c>
    </row>
    <row r="286" spans="7:10" ht="12.75">
      <c r="G286" s="13">
        <f t="shared" si="13"/>
      </c>
      <c r="I286" s="14">
        <f t="shared" si="12"/>
      </c>
      <c r="J286" s="15">
        <f t="shared" si="14"/>
      </c>
    </row>
    <row r="287" spans="7:10" ht="12.75">
      <c r="G287" s="13">
        <f t="shared" si="13"/>
      </c>
      <c r="I287" s="14">
        <f t="shared" si="12"/>
      </c>
      <c r="J287" s="15">
        <f t="shared" si="14"/>
      </c>
    </row>
    <row r="288" spans="7:10" ht="12.75">
      <c r="G288" s="13">
        <f t="shared" si="13"/>
      </c>
      <c r="I288" s="14">
        <f t="shared" si="12"/>
      </c>
      <c r="J288" s="15">
        <f t="shared" si="14"/>
      </c>
    </row>
    <row r="289" spans="7:10" ht="12.75">
      <c r="G289" s="13">
        <f t="shared" si="13"/>
      </c>
      <c r="I289" s="14">
        <f t="shared" si="12"/>
      </c>
      <c r="J289" s="15">
        <f t="shared" si="14"/>
      </c>
    </row>
    <row r="290" spans="7:10" ht="12.75">
      <c r="G290" s="13">
        <f t="shared" si="13"/>
      </c>
      <c r="I290" s="14">
        <f t="shared" si="12"/>
      </c>
      <c r="J290" s="15">
        <f t="shared" si="14"/>
      </c>
    </row>
    <row r="291" spans="7:10" ht="12.75">
      <c r="G291" s="13">
        <f t="shared" si="13"/>
      </c>
      <c r="I291" s="14">
        <f t="shared" si="12"/>
      </c>
      <c r="J291" s="15">
        <f t="shared" si="14"/>
      </c>
    </row>
    <row r="292" spans="7:10" ht="12.75">
      <c r="G292" s="13">
        <f t="shared" si="13"/>
      </c>
      <c r="I292" s="14">
        <f t="shared" si="12"/>
      </c>
      <c r="J292" s="15">
        <f t="shared" si="14"/>
      </c>
    </row>
    <row r="293" spans="7:10" ht="12.75">
      <c r="G293" s="13">
        <f t="shared" si="13"/>
      </c>
      <c r="I293" s="14">
        <f t="shared" si="12"/>
      </c>
      <c r="J293" s="15">
        <f t="shared" si="14"/>
      </c>
    </row>
    <row r="294" spans="7:10" ht="12.75">
      <c r="G294" s="13">
        <f t="shared" si="13"/>
      </c>
      <c r="I294" s="14">
        <f t="shared" si="12"/>
      </c>
      <c r="J294" s="15">
        <f t="shared" si="14"/>
      </c>
    </row>
    <row r="295" spans="7:10" ht="12.75">
      <c r="G295" s="13">
        <f t="shared" si="13"/>
      </c>
      <c r="I295" s="14">
        <f t="shared" si="12"/>
      </c>
      <c r="J295" s="15">
        <f t="shared" si="14"/>
      </c>
    </row>
    <row r="296" spans="7:10" ht="12.75">
      <c r="G296" s="13">
        <f t="shared" si="13"/>
      </c>
      <c r="I296" s="14">
        <f t="shared" si="12"/>
      </c>
      <c r="J296" s="15">
        <f t="shared" si="14"/>
      </c>
    </row>
    <row r="297" spans="7:10" ht="12.75">
      <c r="G297" s="13">
        <f t="shared" si="13"/>
      </c>
      <c r="I297" s="14">
        <f t="shared" si="12"/>
      </c>
      <c r="J297" s="15">
        <f t="shared" si="14"/>
      </c>
    </row>
    <row r="298" spans="7:10" ht="12.75">
      <c r="G298" s="13">
        <f t="shared" si="13"/>
      </c>
      <c r="I298" s="14">
        <f t="shared" si="12"/>
      </c>
      <c r="J298" s="15">
        <f t="shared" si="14"/>
      </c>
    </row>
    <row r="299" spans="7:10" ht="12.75">
      <c r="G299" s="13">
        <f t="shared" si="13"/>
      </c>
      <c r="I299" s="14">
        <f t="shared" si="12"/>
      </c>
      <c r="J299" s="15">
        <f t="shared" si="14"/>
      </c>
    </row>
    <row r="300" spans="7:10" ht="12.75">
      <c r="G300" s="13">
        <f t="shared" si="13"/>
      </c>
      <c r="I300" s="14">
        <f t="shared" si="12"/>
      </c>
      <c r="J300" s="15">
        <f t="shared" si="14"/>
      </c>
    </row>
    <row r="301" spans="7:10" ht="12.75">
      <c r="G301" s="13">
        <f t="shared" si="13"/>
      </c>
      <c r="I301" s="14">
        <f t="shared" si="12"/>
      </c>
      <c r="J301" s="15">
        <f t="shared" si="14"/>
      </c>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K18"/>
  <sheetViews>
    <sheetView workbookViewId="0" topLeftCell="A1">
      <selection activeCell="A5" sqref="A5"/>
    </sheetView>
  </sheetViews>
  <sheetFormatPr defaultColWidth="9.140625" defaultRowHeight="12.75"/>
  <cols>
    <col min="1" max="1" width="7.28125" style="40" bestFit="1" customWidth="1"/>
    <col min="2" max="2" width="6.57421875" style="40" bestFit="1" customWidth="1"/>
    <col min="3" max="3" width="5.7109375" style="40" bestFit="1" customWidth="1"/>
    <col min="4" max="4" width="17.28125" style="28" bestFit="1" customWidth="1"/>
    <col min="5" max="6" width="7.8515625" style="28" bestFit="1" customWidth="1"/>
    <col min="7" max="7" width="6.8515625" style="28" hidden="1" customWidth="1"/>
    <col min="8" max="8" width="8.140625" style="28" customWidth="1"/>
    <col min="9" max="9" width="9.57421875" style="28" bestFit="1" customWidth="1"/>
    <col min="10" max="10" width="7.57421875" style="28" bestFit="1" customWidth="1"/>
    <col min="11" max="11" width="6.00390625" style="28" bestFit="1" customWidth="1"/>
    <col min="12" max="12" width="8.421875" style="28" bestFit="1" customWidth="1"/>
    <col min="13" max="14" width="3.00390625" style="40" bestFit="1" customWidth="1"/>
    <col min="15" max="62" width="4.00390625" style="40" bestFit="1" customWidth="1"/>
    <col min="63" max="63" width="3.8515625" style="40" bestFit="1" customWidth="1"/>
    <col min="64" max="16384" width="9.140625" style="28" customWidth="1"/>
  </cols>
  <sheetData>
    <row r="1" spans="1:63" s="29" customFormat="1" ht="12.75">
      <c r="A1" s="41"/>
      <c r="B1" s="41"/>
      <c r="C1" s="41"/>
      <c r="I1" s="42" t="s">
        <v>126</v>
      </c>
      <c r="J1" s="43">
        <v>0.0625</v>
      </c>
      <c r="K1" s="43"/>
      <c r="L1" s="41"/>
      <c r="M1" s="41">
        <v>41</v>
      </c>
      <c r="N1" s="41">
        <v>98</v>
      </c>
      <c r="O1" s="41">
        <v>101</v>
      </c>
      <c r="P1" s="41">
        <v>104</v>
      </c>
      <c r="Q1" s="41">
        <v>105</v>
      </c>
      <c r="R1" s="41">
        <v>107</v>
      </c>
      <c r="S1" s="41">
        <v>111</v>
      </c>
      <c r="T1" s="41">
        <v>112</v>
      </c>
      <c r="U1" s="41">
        <v>114</v>
      </c>
      <c r="V1" s="41">
        <v>123</v>
      </c>
      <c r="W1" s="41">
        <v>124</v>
      </c>
      <c r="X1" s="41">
        <v>125</v>
      </c>
      <c r="Y1" s="41">
        <v>127</v>
      </c>
      <c r="Z1" s="41">
        <v>134</v>
      </c>
      <c r="AA1" s="41">
        <v>135</v>
      </c>
      <c r="AB1" s="41">
        <v>137</v>
      </c>
      <c r="AC1" s="41">
        <v>142</v>
      </c>
      <c r="AD1" s="41">
        <v>143</v>
      </c>
      <c r="AE1" s="41">
        <v>147</v>
      </c>
      <c r="AF1" s="41">
        <v>155</v>
      </c>
      <c r="AG1" s="41">
        <v>202</v>
      </c>
      <c r="AH1" s="41">
        <v>203</v>
      </c>
      <c r="AI1" s="41">
        <v>205</v>
      </c>
      <c r="AJ1" s="41">
        <v>207</v>
      </c>
      <c r="AK1" s="41">
        <v>211</v>
      </c>
      <c r="AL1" s="41">
        <v>214</v>
      </c>
      <c r="AM1" s="41">
        <v>215</v>
      </c>
      <c r="AN1" s="41">
        <v>223</v>
      </c>
      <c r="AO1" s="41">
        <v>224</v>
      </c>
      <c r="AP1" s="41">
        <v>227</v>
      </c>
      <c r="AQ1" s="41">
        <v>233</v>
      </c>
      <c r="AR1" s="41">
        <v>234</v>
      </c>
      <c r="AS1" s="41">
        <v>237</v>
      </c>
      <c r="AT1" s="41">
        <v>241</v>
      </c>
      <c r="AU1" s="41">
        <v>244</v>
      </c>
      <c r="AV1" s="41">
        <v>245</v>
      </c>
      <c r="AW1" s="41">
        <v>247</v>
      </c>
      <c r="AX1" s="41">
        <v>255</v>
      </c>
      <c r="AY1" s="41">
        <v>261</v>
      </c>
      <c r="AZ1" s="41">
        <v>262</v>
      </c>
      <c r="BA1" s="41">
        <v>263</v>
      </c>
      <c r="BB1" s="41">
        <v>267</v>
      </c>
      <c r="BC1" s="41">
        <v>271</v>
      </c>
      <c r="BD1" s="41">
        <v>272</v>
      </c>
      <c r="BE1" s="41">
        <v>273</v>
      </c>
      <c r="BF1" s="41">
        <v>274</v>
      </c>
      <c r="BG1" s="41">
        <v>277</v>
      </c>
      <c r="BH1" s="41">
        <v>282</v>
      </c>
      <c r="BI1" s="41">
        <v>700</v>
      </c>
      <c r="BJ1" s="41" t="s">
        <v>123</v>
      </c>
      <c r="BK1" s="41" t="s">
        <v>124</v>
      </c>
    </row>
    <row r="2" spans="1:63" s="29" customFormat="1" ht="12.75">
      <c r="A2" s="41"/>
      <c r="B2" s="41"/>
      <c r="C2" s="41"/>
      <c r="E2" s="44" t="s">
        <v>127</v>
      </c>
      <c r="F2" s="45">
        <v>11</v>
      </c>
      <c r="H2" s="42" t="s">
        <v>128</v>
      </c>
      <c r="I2" s="45">
        <v>1</v>
      </c>
      <c r="J2" s="44" t="s">
        <v>129</v>
      </c>
      <c r="K2" s="45">
        <f>(F2-I2)/5</f>
        <v>2</v>
      </c>
      <c r="L2" s="44" t="s">
        <v>125</v>
      </c>
      <c r="M2" s="41">
        <f aca="true" t="shared" si="0" ref="M2:AR2">COUNTIF(M5:M18,"1")</f>
        <v>2</v>
      </c>
      <c r="N2" s="41">
        <f t="shared" si="0"/>
        <v>7</v>
      </c>
      <c r="O2" s="41">
        <f t="shared" si="0"/>
        <v>6</v>
      </c>
      <c r="P2" s="41">
        <f t="shared" si="0"/>
        <v>7</v>
      </c>
      <c r="Q2" s="41">
        <f t="shared" si="0"/>
        <v>6</v>
      </c>
      <c r="R2" s="41">
        <f t="shared" si="0"/>
        <v>5</v>
      </c>
      <c r="S2" s="41">
        <f t="shared" si="0"/>
        <v>4</v>
      </c>
      <c r="T2" s="41">
        <f t="shared" si="0"/>
        <v>9</v>
      </c>
      <c r="U2" s="41">
        <f t="shared" si="0"/>
        <v>6</v>
      </c>
      <c r="V2" s="41">
        <f t="shared" si="0"/>
        <v>3</v>
      </c>
      <c r="W2" s="41">
        <f t="shared" si="0"/>
        <v>9</v>
      </c>
      <c r="X2" s="41">
        <f t="shared" si="0"/>
        <v>7</v>
      </c>
      <c r="Y2" s="41">
        <f t="shared" si="0"/>
        <v>8</v>
      </c>
      <c r="Z2" s="41">
        <f t="shared" si="0"/>
        <v>9</v>
      </c>
      <c r="AA2" s="41">
        <f t="shared" si="0"/>
        <v>9</v>
      </c>
      <c r="AB2" s="41">
        <f t="shared" si="0"/>
        <v>10</v>
      </c>
      <c r="AC2" s="41">
        <f t="shared" si="0"/>
        <v>7</v>
      </c>
      <c r="AD2" s="41">
        <f t="shared" si="0"/>
        <v>7</v>
      </c>
      <c r="AE2" s="41">
        <f t="shared" si="0"/>
        <v>1</v>
      </c>
      <c r="AF2" s="41">
        <f t="shared" si="0"/>
        <v>5</v>
      </c>
      <c r="AG2" s="41">
        <f t="shared" si="0"/>
        <v>6</v>
      </c>
      <c r="AH2" s="41">
        <f t="shared" si="0"/>
        <v>2</v>
      </c>
      <c r="AI2" s="41">
        <f t="shared" si="0"/>
        <v>7</v>
      </c>
      <c r="AJ2" s="41">
        <f t="shared" si="0"/>
        <v>5</v>
      </c>
      <c r="AK2" s="41">
        <f t="shared" si="0"/>
        <v>4</v>
      </c>
      <c r="AL2" s="41">
        <f t="shared" si="0"/>
        <v>2</v>
      </c>
      <c r="AM2" s="41">
        <f t="shared" si="0"/>
        <v>3</v>
      </c>
      <c r="AN2" s="41">
        <f t="shared" si="0"/>
        <v>6</v>
      </c>
      <c r="AO2" s="41">
        <f t="shared" si="0"/>
        <v>5</v>
      </c>
      <c r="AP2" s="41">
        <f t="shared" si="0"/>
        <v>5</v>
      </c>
      <c r="AQ2" s="41">
        <f t="shared" si="0"/>
        <v>2</v>
      </c>
      <c r="AR2" s="41">
        <f t="shared" si="0"/>
        <v>4</v>
      </c>
      <c r="AS2" s="41">
        <f aca="true" t="shared" si="1" ref="AS2:BK2">COUNTIF(AS5:AS18,"1")</f>
        <v>3</v>
      </c>
      <c r="AT2" s="41">
        <f t="shared" si="1"/>
        <v>4</v>
      </c>
      <c r="AU2" s="41">
        <f t="shared" si="1"/>
        <v>6</v>
      </c>
      <c r="AV2" s="41">
        <f t="shared" si="1"/>
        <v>0</v>
      </c>
      <c r="AW2" s="41">
        <f t="shared" si="1"/>
        <v>5</v>
      </c>
      <c r="AX2" s="41">
        <f t="shared" si="1"/>
        <v>5</v>
      </c>
      <c r="AY2" s="41">
        <f t="shared" si="1"/>
        <v>7</v>
      </c>
      <c r="AZ2" s="41">
        <f t="shared" si="1"/>
        <v>3</v>
      </c>
      <c r="BA2" s="41">
        <f t="shared" si="1"/>
        <v>2</v>
      </c>
      <c r="BB2" s="41">
        <f t="shared" si="1"/>
        <v>4</v>
      </c>
      <c r="BC2" s="41">
        <f t="shared" si="1"/>
        <v>5</v>
      </c>
      <c r="BD2" s="41">
        <f t="shared" si="1"/>
        <v>5</v>
      </c>
      <c r="BE2" s="41">
        <f t="shared" si="1"/>
        <v>3</v>
      </c>
      <c r="BF2" s="41">
        <f t="shared" si="1"/>
        <v>4</v>
      </c>
      <c r="BG2" s="41">
        <f t="shared" si="1"/>
        <v>3</v>
      </c>
      <c r="BH2" s="41">
        <f t="shared" si="1"/>
        <v>7</v>
      </c>
      <c r="BI2" s="41">
        <f t="shared" si="1"/>
        <v>3</v>
      </c>
      <c r="BJ2" s="41">
        <f t="shared" si="1"/>
        <v>4</v>
      </c>
      <c r="BK2" s="41">
        <f t="shared" si="1"/>
        <v>11</v>
      </c>
    </row>
    <row r="3" spans="1:63" s="29" customFormat="1" ht="12.75">
      <c r="A3" s="41"/>
      <c r="B3" s="41"/>
      <c r="C3" s="41"/>
      <c r="E3" s="44"/>
      <c r="F3" s="45"/>
      <c r="H3" s="42"/>
      <c r="I3" s="45"/>
      <c r="J3" s="44"/>
      <c r="K3" s="45"/>
      <c r="L3" s="56" t="s">
        <v>212</v>
      </c>
      <c r="M3" s="57">
        <f aca="true" t="shared" si="2" ref="M3:AR3">IF(M2&lt;($I$2+$K$2),5,IF(M2&lt;($I$2+2*$K$2),4,IF(M2&lt;($I$2+3*$K$2),3,IF(M2&lt;($I$2+4*$K$2),2,1))))</f>
        <v>5</v>
      </c>
      <c r="N3" s="57">
        <f t="shared" si="2"/>
        <v>2</v>
      </c>
      <c r="O3" s="57">
        <f t="shared" si="2"/>
        <v>3</v>
      </c>
      <c r="P3" s="57">
        <f t="shared" si="2"/>
        <v>2</v>
      </c>
      <c r="Q3" s="57">
        <f t="shared" si="2"/>
        <v>3</v>
      </c>
      <c r="R3" s="57">
        <f t="shared" si="2"/>
        <v>3</v>
      </c>
      <c r="S3" s="57">
        <f t="shared" si="2"/>
        <v>4</v>
      </c>
      <c r="T3" s="57">
        <f t="shared" si="2"/>
        <v>1</v>
      </c>
      <c r="U3" s="57">
        <f t="shared" si="2"/>
        <v>3</v>
      </c>
      <c r="V3" s="57">
        <f t="shared" si="2"/>
        <v>4</v>
      </c>
      <c r="W3" s="57">
        <f t="shared" si="2"/>
        <v>1</v>
      </c>
      <c r="X3" s="57">
        <f t="shared" si="2"/>
        <v>2</v>
      </c>
      <c r="Y3" s="57">
        <f t="shared" si="2"/>
        <v>2</v>
      </c>
      <c r="Z3" s="57">
        <f t="shared" si="2"/>
        <v>1</v>
      </c>
      <c r="AA3" s="57">
        <f t="shared" si="2"/>
        <v>1</v>
      </c>
      <c r="AB3" s="57">
        <f t="shared" si="2"/>
        <v>1</v>
      </c>
      <c r="AC3" s="57">
        <f t="shared" si="2"/>
        <v>2</v>
      </c>
      <c r="AD3" s="57">
        <f t="shared" si="2"/>
        <v>2</v>
      </c>
      <c r="AE3" s="57">
        <f t="shared" si="2"/>
        <v>5</v>
      </c>
      <c r="AF3" s="57">
        <f t="shared" si="2"/>
        <v>3</v>
      </c>
      <c r="AG3" s="57">
        <f t="shared" si="2"/>
        <v>3</v>
      </c>
      <c r="AH3" s="57">
        <f t="shared" si="2"/>
        <v>5</v>
      </c>
      <c r="AI3" s="57">
        <f t="shared" si="2"/>
        <v>2</v>
      </c>
      <c r="AJ3" s="57">
        <f t="shared" si="2"/>
        <v>3</v>
      </c>
      <c r="AK3" s="57">
        <f t="shared" si="2"/>
        <v>4</v>
      </c>
      <c r="AL3" s="57">
        <f t="shared" si="2"/>
        <v>5</v>
      </c>
      <c r="AM3" s="57">
        <f t="shared" si="2"/>
        <v>4</v>
      </c>
      <c r="AN3" s="57">
        <f t="shared" si="2"/>
        <v>3</v>
      </c>
      <c r="AO3" s="57">
        <f t="shared" si="2"/>
        <v>3</v>
      </c>
      <c r="AP3" s="57">
        <f t="shared" si="2"/>
        <v>3</v>
      </c>
      <c r="AQ3" s="57">
        <f t="shared" si="2"/>
        <v>5</v>
      </c>
      <c r="AR3" s="57">
        <f t="shared" si="2"/>
        <v>4</v>
      </c>
      <c r="AS3" s="57">
        <f aca="true" t="shared" si="3" ref="AS3:BX3">IF(AS2&lt;($I$2+$K$2),5,IF(AS2&lt;($I$2+2*$K$2),4,IF(AS2&lt;($I$2+3*$K$2),3,IF(AS2&lt;($I$2+4*$K$2),2,1))))</f>
        <v>4</v>
      </c>
      <c r="AT3" s="57">
        <f t="shared" si="3"/>
        <v>4</v>
      </c>
      <c r="AU3" s="57">
        <f t="shared" si="3"/>
        <v>3</v>
      </c>
      <c r="AV3" s="57">
        <f t="shared" si="3"/>
        <v>5</v>
      </c>
      <c r="AW3" s="57">
        <f t="shared" si="3"/>
        <v>3</v>
      </c>
      <c r="AX3" s="57">
        <f t="shared" si="3"/>
        <v>3</v>
      </c>
      <c r="AY3" s="57">
        <f t="shared" si="3"/>
        <v>2</v>
      </c>
      <c r="AZ3" s="57">
        <f t="shared" si="3"/>
        <v>4</v>
      </c>
      <c r="BA3" s="57">
        <f t="shared" si="3"/>
        <v>5</v>
      </c>
      <c r="BB3" s="57">
        <f t="shared" si="3"/>
        <v>4</v>
      </c>
      <c r="BC3" s="57">
        <f t="shared" si="3"/>
        <v>3</v>
      </c>
      <c r="BD3" s="57">
        <f t="shared" si="3"/>
        <v>3</v>
      </c>
      <c r="BE3" s="57">
        <f t="shared" si="3"/>
        <v>4</v>
      </c>
      <c r="BF3" s="57">
        <f t="shared" si="3"/>
        <v>4</v>
      </c>
      <c r="BG3" s="57">
        <f t="shared" si="3"/>
        <v>4</v>
      </c>
      <c r="BH3" s="57">
        <f t="shared" si="3"/>
        <v>2</v>
      </c>
      <c r="BI3" s="57">
        <f t="shared" si="3"/>
        <v>4</v>
      </c>
      <c r="BJ3" s="57">
        <f t="shared" si="3"/>
        <v>4</v>
      </c>
      <c r="BK3" s="57">
        <f t="shared" si="3"/>
        <v>1</v>
      </c>
    </row>
    <row r="4" spans="1:12" s="52" customFormat="1" ht="12.75">
      <c r="A4" s="27" t="s">
        <v>2</v>
      </c>
      <c r="B4" s="27" t="s">
        <v>8</v>
      </c>
      <c r="C4" s="27" t="s">
        <v>130</v>
      </c>
      <c r="D4" s="27" t="s">
        <v>178</v>
      </c>
      <c r="E4" s="27" t="s">
        <v>4</v>
      </c>
      <c r="F4" s="27" t="s">
        <v>5</v>
      </c>
      <c r="H4" s="27" t="s">
        <v>6</v>
      </c>
      <c r="I4" s="27" t="s">
        <v>117</v>
      </c>
      <c r="J4" s="27" t="s">
        <v>118</v>
      </c>
      <c r="K4" s="27" t="s">
        <v>119</v>
      </c>
      <c r="L4" s="27" t="s">
        <v>120</v>
      </c>
    </row>
    <row r="5" spans="1:63" ht="12.75">
      <c r="A5" s="46" t="s">
        <v>121</v>
      </c>
      <c r="B5" s="46">
        <v>1</v>
      </c>
      <c r="C5" s="46" t="s">
        <v>179</v>
      </c>
      <c r="D5" s="47" t="s">
        <v>180</v>
      </c>
      <c r="E5" s="48">
        <v>0.48055555555555557</v>
      </c>
      <c r="F5" s="48">
        <v>0.5436921296296297</v>
      </c>
      <c r="G5" s="49">
        <f aca="true" t="shared" si="4" ref="G5:G18">IF(ISBLANK(F5),"",F5-E5)</f>
        <v>0.06313657407407408</v>
      </c>
      <c r="H5" s="15" t="str">
        <f aca="true" t="shared" si="5" ref="H5:H18">CONCATENATE(HOUR(G5)*60+MINUTE(G5),":",RIGHT(CONCATENATE("0",SECOND(G5)),2))</f>
        <v>90:55</v>
      </c>
      <c r="I5" s="53">
        <f aca="true" t="shared" si="6" ref="I5:I18">IF(ISBLANK(F5),"",IF((G5-J$1)&gt;0,2*(MINUTE(G5-J$1)+IF(SECOND(G5-J$1)&gt;0,1,0)),""))</f>
        <v>2</v>
      </c>
      <c r="J5" s="50">
        <f aca="true" t="shared" si="7" ref="J5:J18">IF(I5="",K5,IF(K5&gt;I5,K5-I5,0))</f>
        <v>82</v>
      </c>
      <c r="K5" s="54">
        <f aca="true" t="shared" si="8" ref="K5:K18">M5*M$3+N5*N$3+O5*O$3+P5*P$3+Q5*Q$3+R5*R$3+S5*S$3+T5*T$3+U5*U$3+V5*V$3+W5*W$3+X5*X$3+Y5*Y$3+Z5*Z$3+AA5*AA$3+AB5*AB$3+AC5*AC$3+AD5*AD$3+AE5*AE$3+AF5*AF$3+AG5*AG$3+AH5*AH$3+AI5*AI$3+AJ5*AJ$3+AK5*AK$3+AL5*AL$3+AM5*AM$3+AN5*AN$3+AO5*AO$3+AP5*AP$3+AQ5*AQ$3+AR5*AR$3+AS5*AS$3+AT5*AT$3+AU5*AU$3+AV5*AV$3+AW5*AW$3+AX5*AX$3+AY5*AY$3+AZ5*AZ$3+BA5*BA$3+BB5*BB$3+BC5*BC$3+BD5*BD$3+BE5*BE$3+BF5*BF$3+BG5*BG$3+BH5*BH$3+BI5*BI$3+BJ5*BJ$3+BK5*BK$3</f>
        <v>84</v>
      </c>
      <c r="L5" s="41">
        <f aca="true" t="shared" si="9" ref="L5:L18">COUNTIF(M5:BK5,"1")</f>
        <v>29</v>
      </c>
      <c r="M5" s="46"/>
      <c r="N5" s="46"/>
      <c r="O5" s="46">
        <v>1</v>
      </c>
      <c r="P5" s="46">
        <v>1</v>
      </c>
      <c r="Q5" s="46">
        <v>1</v>
      </c>
      <c r="R5" s="46">
        <v>1</v>
      </c>
      <c r="S5" s="46">
        <v>1</v>
      </c>
      <c r="T5" s="46"/>
      <c r="U5" s="46"/>
      <c r="V5" s="46"/>
      <c r="W5" s="46">
        <v>1</v>
      </c>
      <c r="X5" s="46"/>
      <c r="Y5" s="46"/>
      <c r="Z5" s="46"/>
      <c r="AA5" s="46">
        <v>1</v>
      </c>
      <c r="AB5" s="46">
        <v>1</v>
      </c>
      <c r="AC5" s="46">
        <v>1</v>
      </c>
      <c r="AD5" s="46">
        <v>1</v>
      </c>
      <c r="AE5" s="46"/>
      <c r="AF5" s="46">
        <v>1</v>
      </c>
      <c r="AG5" s="46">
        <v>1</v>
      </c>
      <c r="AH5" s="46"/>
      <c r="AI5" s="46">
        <v>1</v>
      </c>
      <c r="AJ5" s="46">
        <v>1</v>
      </c>
      <c r="AK5" s="46"/>
      <c r="AL5" s="46">
        <v>1</v>
      </c>
      <c r="AM5" s="46">
        <v>1</v>
      </c>
      <c r="AN5" s="46">
        <v>1</v>
      </c>
      <c r="AO5" s="46">
        <v>1</v>
      </c>
      <c r="AP5" s="46"/>
      <c r="AQ5" s="46"/>
      <c r="AR5" s="46">
        <v>1</v>
      </c>
      <c r="AS5" s="46"/>
      <c r="AT5" s="46"/>
      <c r="AU5" s="46">
        <v>1</v>
      </c>
      <c r="AV5" s="46"/>
      <c r="AW5" s="46">
        <v>1</v>
      </c>
      <c r="AX5" s="46"/>
      <c r="AY5" s="46"/>
      <c r="AZ5" s="46"/>
      <c r="BA5" s="46">
        <v>1</v>
      </c>
      <c r="BB5" s="46"/>
      <c r="BC5" s="46">
        <v>1</v>
      </c>
      <c r="BD5" s="46">
        <v>1</v>
      </c>
      <c r="BE5" s="46"/>
      <c r="BF5" s="46">
        <v>1</v>
      </c>
      <c r="BG5" s="46">
        <v>1</v>
      </c>
      <c r="BH5" s="46">
        <v>1</v>
      </c>
      <c r="BI5" s="46"/>
      <c r="BJ5" s="46">
        <v>1</v>
      </c>
      <c r="BK5" s="46">
        <v>1</v>
      </c>
    </row>
    <row r="6" spans="1:63" ht="12.75">
      <c r="A6" s="46" t="s">
        <v>121</v>
      </c>
      <c r="B6" s="46">
        <v>1</v>
      </c>
      <c r="C6" s="46" t="s">
        <v>184</v>
      </c>
      <c r="D6" s="47" t="s">
        <v>185</v>
      </c>
      <c r="E6" s="48">
        <v>0.48055555555555557</v>
      </c>
      <c r="F6" s="48">
        <v>0.5425925925925926</v>
      </c>
      <c r="G6" s="49">
        <f t="shared" si="4"/>
        <v>0.06203703703703706</v>
      </c>
      <c r="H6" s="15" t="str">
        <f t="shared" si="5"/>
        <v>89:20</v>
      </c>
      <c r="I6" s="53">
        <f t="shared" si="6"/>
      </c>
      <c r="J6" s="50">
        <f t="shared" si="7"/>
        <v>65</v>
      </c>
      <c r="K6" s="54">
        <f t="shared" si="8"/>
        <v>65</v>
      </c>
      <c r="L6" s="41">
        <f t="shared" si="9"/>
        <v>22</v>
      </c>
      <c r="M6" s="46">
        <v>1</v>
      </c>
      <c r="N6" s="46"/>
      <c r="O6" s="46">
        <v>1</v>
      </c>
      <c r="P6" s="46">
        <v>1</v>
      </c>
      <c r="Q6" s="46">
        <v>1</v>
      </c>
      <c r="R6" s="46">
        <v>1</v>
      </c>
      <c r="S6" s="46">
        <v>1</v>
      </c>
      <c r="T6" s="46"/>
      <c r="U6" s="46"/>
      <c r="V6" s="46">
        <v>1</v>
      </c>
      <c r="W6" s="46">
        <v>1</v>
      </c>
      <c r="X6" s="46"/>
      <c r="Y6" s="46"/>
      <c r="Z6" s="46"/>
      <c r="AA6" s="46"/>
      <c r="AB6" s="46">
        <v>1</v>
      </c>
      <c r="AC6" s="46">
        <v>1</v>
      </c>
      <c r="AD6" s="46"/>
      <c r="AE6" s="46"/>
      <c r="AF6" s="46"/>
      <c r="AG6" s="46">
        <v>1</v>
      </c>
      <c r="AH6" s="46">
        <v>1</v>
      </c>
      <c r="AI6" s="46">
        <v>1</v>
      </c>
      <c r="AJ6" s="46"/>
      <c r="AK6" s="46"/>
      <c r="AL6" s="46"/>
      <c r="AM6" s="46"/>
      <c r="AN6" s="46">
        <v>1</v>
      </c>
      <c r="AO6" s="46">
        <v>1</v>
      </c>
      <c r="AP6" s="46">
        <v>1</v>
      </c>
      <c r="AQ6" s="46"/>
      <c r="AR6" s="46">
        <v>1</v>
      </c>
      <c r="AS6" s="46"/>
      <c r="AT6" s="46"/>
      <c r="AU6" s="46">
        <v>1</v>
      </c>
      <c r="AV6" s="46"/>
      <c r="AW6" s="46">
        <v>1</v>
      </c>
      <c r="AX6" s="46">
        <v>1</v>
      </c>
      <c r="AY6" s="46"/>
      <c r="AZ6" s="46"/>
      <c r="BA6" s="46"/>
      <c r="BB6" s="46"/>
      <c r="BC6" s="46"/>
      <c r="BD6" s="46"/>
      <c r="BE6" s="46"/>
      <c r="BF6" s="46"/>
      <c r="BG6" s="46"/>
      <c r="BH6" s="46"/>
      <c r="BI6" s="46">
        <v>1</v>
      </c>
      <c r="BJ6" s="46"/>
      <c r="BK6" s="46">
        <v>1</v>
      </c>
    </row>
    <row r="7" spans="1:63" ht="12.75">
      <c r="A7" s="46" t="s">
        <v>121</v>
      </c>
      <c r="B7" s="46">
        <v>1</v>
      </c>
      <c r="C7" s="46" t="s">
        <v>181</v>
      </c>
      <c r="D7" s="47" t="s">
        <v>182</v>
      </c>
      <c r="E7" s="48">
        <v>0.48055555555555557</v>
      </c>
      <c r="F7" s="48">
        <v>0.5384606481481481</v>
      </c>
      <c r="G7" s="49">
        <f t="shared" si="4"/>
        <v>0.05790509259259252</v>
      </c>
      <c r="H7" s="15" t="str">
        <f t="shared" si="5"/>
        <v>83:23</v>
      </c>
      <c r="I7" s="53">
        <f t="shared" si="6"/>
      </c>
      <c r="J7" s="50">
        <f t="shared" si="7"/>
        <v>61</v>
      </c>
      <c r="K7" s="54">
        <f t="shared" si="8"/>
        <v>61</v>
      </c>
      <c r="L7" s="41">
        <f t="shared" si="9"/>
        <v>23</v>
      </c>
      <c r="M7" s="46"/>
      <c r="N7" s="46">
        <v>1</v>
      </c>
      <c r="O7" s="46"/>
      <c r="P7" s="46"/>
      <c r="Q7" s="46">
        <v>1</v>
      </c>
      <c r="R7" s="46"/>
      <c r="S7" s="46"/>
      <c r="T7" s="46">
        <v>1</v>
      </c>
      <c r="U7" s="46">
        <v>1</v>
      </c>
      <c r="V7" s="46">
        <v>1</v>
      </c>
      <c r="W7" s="46"/>
      <c r="X7" s="46">
        <v>1</v>
      </c>
      <c r="Y7" s="46"/>
      <c r="Z7" s="46">
        <v>1</v>
      </c>
      <c r="AA7" s="46">
        <v>1</v>
      </c>
      <c r="AB7" s="46">
        <v>1</v>
      </c>
      <c r="AC7" s="46"/>
      <c r="AD7" s="46">
        <v>1</v>
      </c>
      <c r="AE7" s="46"/>
      <c r="AF7" s="46">
        <v>1</v>
      </c>
      <c r="AG7" s="46">
        <v>1</v>
      </c>
      <c r="AH7" s="46"/>
      <c r="AI7" s="46"/>
      <c r="AJ7" s="46">
        <v>1</v>
      </c>
      <c r="AK7" s="46"/>
      <c r="AL7" s="46">
        <v>1</v>
      </c>
      <c r="AM7" s="46"/>
      <c r="AN7" s="46"/>
      <c r="AO7" s="46">
        <v>1</v>
      </c>
      <c r="AP7" s="46"/>
      <c r="AQ7" s="46"/>
      <c r="AR7" s="46"/>
      <c r="AS7" s="46"/>
      <c r="AT7" s="46">
        <v>1</v>
      </c>
      <c r="AU7" s="46"/>
      <c r="AV7" s="46"/>
      <c r="AW7" s="46"/>
      <c r="AX7" s="46">
        <v>1</v>
      </c>
      <c r="AY7" s="46">
        <v>1</v>
      </c>
      <c r="AZ7" s="46"/>
      <c r="BA7" s="46">
        <v>1</v>
      </c>
      <c r="BB7" s="46">
        <v>1</v>
      </c>
      <c r="BC7" s="46">
        <v>1</v>
      </c>
      <c r="BD7" s="46"/>
      <c r="BE7" s="46"/>
      <c r="BF7" s="46"/>
      <c r="BG7" s="46"/>
      <c r="BH7" s="46">
        <v>1</v>
      </c>
      <c r="BI7" s="46"/>
      <c r="BJ7" s="46"/>
      <c r="BK7" s="46">
        <v>1</v>
      </c>
    </row>
    <row r="8" spans="1:63" ht="12.75">
      <c r="A8" s="46" t="s">
        <v>121</v>
      </c>
      <c r="B8" s="46">
        <v>1</v>
      </c>
      <c r="C8" s="46" t="s">
        <v>186</v>
      </c>
      <c r="D8" s="47" t="s">
        <v>187</v>
      </c>
      <c r="E8" s="48">
        <v>0.48055555555555557</v>
      </c>
      <c r="F8" s="48">
        <v>0.541863425925926</v>
      </c>
      <c r="G8" s="49">
        <f t="shared" si="4"/>
        <v>0.06130787037037039</v>
      </c>
      <c r="H8" s="15" t="str">
        <f t="shared" si="5"/>
        <v>88:17</v>
      </c>
      <c r="I8" s="53">
        <f t="shared" si="6"/>
      </c>
      <c r="J8" s="50">
        <f t="shared" si="7"/>
        <v>56</v>
      </c>
      <c r="K8" s="54">
        <f t="shared" si="8"/>
        <v>56</v>
      </c>
      <c r="L8" s="41">
        <f t="shared" si="9"/>
        <v>21</v>
      </c>
      <c r="M8" s="46"/>
      <c r="N8" s="46"/>
      <c r="O8" s="46">
        <v>1</v>
      </c>
      <c r="P8" s="46">
        <v>1</v>
      </c>
      <c r="Q8" s="46">
        <v>1</v>
      </c>
      <c r="R8" s="46">
        <v>1</v>
      </c>
      <c r="S8" s="46">
        <v>1</v>
      </c>
      <c r="T8" s="46">
        <v>1</v>
      </c>
      <c r="U8" s="46">
        <v>1</v>
      </c>
      <c r="V8" s="46">
        <v>1</v>
      </c>
      <c r="W8" s="46"/>
      <c r="X8" s="46"/>
      <c r="Y8" s="46">
        <v>1</v>
      </c>
      <c r="Z8" s="46">
        <v>1</v>
      </c>
      <c r="AA8" s="46"/>
      <c r="AB8" s="46"/>
      <c r="AC8" s="46">
        <v>1</v>
      </c>
      <c r="AD8" s="46"/>
      <c r="AE8" s="46"/>
      <c r="AF8" s="46"/>
      <c r="AG8" s="46"/>
      <c r="AH8" s="46"/>
      <c r="AI8" s="46">
        <v>1</v>
      </c>
      <c r="AJ8" s="46">
        <v>1</v>
      </c>
      <c r="AK8" s="46"/>
      <c r="AL8" s="46"/>
      <c r="AM8" s="46"/>
      <c r="AN8" s="46">
        <v>1</v>
      </c>
      <c r="AO8" s="46">
        <v>1</v>
      </c>
      <c r="AP8" s="46"/>
      <c r="AQ8" s="46"/>
      <c r="AR8" s="46"/>
      <c r="AS8" s="46"/>
      <c r="AT8" s="46"/>
      <c r="AU8" s="46">
        <v>1</v>
      </c>
      <c r="AV8" s="46"/>
      <c r="AW8" s="46"/>
      <c r="AX8" s="46"/>
      <c r="AY8" s="46"/>
      <c r="AZ8" s="46"/>
      <c r="BA8" s="46"/>
      <c r="BB8" s="46"/>
      <c r="BC8" s="46"/>
      <c r="BD8" s="46">
        <v>1</v>
      </c>
      <c r="BE8" s="46"/>
      <c r="BF8" s="46">
        <v>1</v>
      </c>
      <c r="BG8" s="46"/>
      <c r="BH8" s="46">
        <v>1</v>
      </c>
      <c r="BI8" s="46"/>
      <c r="BJ8" s="46">
        <v>1</v>
      </c>
      <c r="BK8" s="46">
        <v>1</v>
      </c>
    </row>
    <row r="9" spans="1:63" ht="12.75">
      <c r="A9" s="46" t="s">
        <v>121</v>
      </c>
      <c r="B9" s="46">
        <v>1</v>
      </c>
      <c r="C9" s="46" t="s">
        <v>183</v>
      </c>
      <c r="D9" s="51" t="s">
        <v>208</v>
      </c>
      <c r="E9" s="48">
        <v>0.48055555555555557</v>
      </c>
      <c r="F9" s="48">
        <v>0.5463657407407407</v>
      </c>
      <c r="G9" s="49">
        <f t="shared" si="4"/>
        <v>0.06581018518518517</v>
      </c>
      <c r="H9" s="15" t="str">
        <f t="shared" si="5"/>
        <v>94:46</v>
      </c>
      <c r="I9" s="53">
        <f t="shared" si="6"/>
        <v>10</v>
      </c>
      <c r="J9" s="50">
        <f t="shared" si="7"/>
        <v>56</v>
      </c>
      <c r="K9" s="54">
        <f t="shared" si="8"/>
        <v>66</v>
      </c>
      <c r="L9" s="41">
        <f t="shared" si="9"/>
        <v>25</v>
      </c>
      <c r="M9" s="46"/>
      <c r="N9" s="46"/>
      <c r="O9" s="46"/>
      <c r="P9" s="46"/>
      <c r="Q9" s="46"/>
      <c r="R9" s="46"/>
      <c r="S9" s="46"/>
      <c r="T9" s="46">
        <v>1</v>
      </c>
      <c r="U9" s="46">
        <v>1</v>
      </c>
      <c r="V9" s="46"/>
      <c r="W9" s="46">
        <v>1</v>
      </c>
      <c r="X9" s="46">
        <v>1</v>
      </c>
      <c r="Y9" s="46">
        <v>1</v>
      </c>
      <c r="Z9" s="46">
        <v>1</v>
      </c>
      <c r="AA9" s="46">
        <v>1</v>
      </c>
      <c r="AB9" s="46">
        <v>1</v>
      </c>
      <c r="AC9" s="46"/>
      <c r="AD9" s="46">
        <v>1</v>
      </c>
      <c r="AE9" s="46"/>
      <c r="AF9" s="46">
        <v>1</v>
      </c>
      <c r="AG9" s="46"/>
      <c r="AH9" s="46"/>
      <c r="AI9" s="46"/>
      <c r="AJ9" s="46">
        <v>1</v>
      </c>
      <c r="AK9" s="46">
        <v>1</v>
      </c>
      <c r="AL9" s="46"/>
      <c r="AM9" s="46">
        <v>1</v>
      </c>
      <c r="AN9" s="46"/>
      <c r="AO9" s="46"/>
      <c r="AP9" s="46"/>
      <c r="AQ9" s="46"/>
      <c r="AR9" s="46"/>
      <c r="AS9" s="46">
        <v>1</v>
      </c>
      <c r="AT9" s="46"/>
      <c r="AU9" s="46"/>
      <c r="AV9" s="46"/>
      <c r="AW9" s="46"/>
      <c r="AX9" s="46">
        <v>1</v>
      </c>
      <c r="AY9" s="46">
        <v>1</v>
      </c>
      <c r="AZ9" s="46">
        <v>1</v>
      </c>
      <c r="BA9" s="46"/>
      <c r="BB9" s="46"/>
      <c r="BC9" s="46">
        <v>1</v>
      </c>
      <c r="BD9" s="46">
        <v>1</v>
      </c>
      <c r="BE9" s="46">
        <v>1</v>
      </c>
      <c r="BF9" s="46">
        <v>1</v>
      </c>
      <c r="BG9" s="46"/>
      <c r="BH9" s="46">
        <v>1</v>
      </c>
      <c r="BI9" s="46">
        <v>1</v>
      </c>
      <c r="BJ9" s="46">
        <v>1</v>
      </c>
      <c r="BK9" s="46">
        <v>1</v>
      </c>
    </row>
    <row r="10" spans="1:63" ht="12.75">
      <c r="A10" s="46" t="s">
        <v>121</v>
      </c>
      <c r="B10" s="46">
        <v>1</v>
      </c>
      <c r="C10" s="46" t="s">
        <v>197</v>
      </c>
      <c r="D10" s="47" t="s">
        <v>198</v>
      </c>
      <c r="E10" s="48">
        <v>0.49998842592592596</v>
      </c>
      <c r="F10" s="48">
        <v>0.562488425925926</v>
      </c>
      <c r="G10" s="49">
        <f t="shared" si="4"/>
        <v>0.0625</v>
      </c>
      <c r="H10" s="15" t="str">
        <f t="shared" si="5"/>
        <v>90:00</v>
      </c>
      <c r="I10" s="53">
        <f t="shared" si="6"/>
      </c>
      <c r="J10" s="50">
        <f t="shared" si="7"/>
        <v>53</v>
      </c>
      <c r="K10" s="54">
        <f t="shared" si="8"/>
        <v>53</v>
      </c>
      <c r="L10" s="41">
        <f t="shared" si="9"/>
        <v>16</v>
      </c>
      <c r="M10" s="46"/>
      <c r="N10" s="46">
        <v>1</v>
      </c>
      <c r="O10" s="46"/>
      <c r="P10" s="46"/>
      <c r="Q10" s="46"/>
      <c r="R10" s="46"/>
      <c r="S10" s="46"/>
      <c r="T10" s="46"/>
      <c r="U10" s="46">
        <v>1</v>
      </c>
      <c r="V10" s="46"/>
      <c r="W10" s="46"/>
      <c r="X10" s="46"/>
      <c r="Y10" s="46"/>
      <c r="Z10" s="46"/>
      <c r="AA10" s="46"/>
      <c r="AB10" s="46"/>
      <c r="AC10" s="46"/>
      <c r="AD10" s="46"/>
      <c r="AE10" s="46">
        <v>1</v>
      </c>
      <c r="AF10" s="46">
        <v>1</v>
      </c>
      <c r="AG10" s="46"/>
      <c r="AH10" s="46"/>
      <c r="AI10" s="46"/>
      <c r="AJ10" s="46">
        <v>1</v>
      </c>
      <c r="AK10" s="46"/>
      <c r="AL10" s="46"/>
      <c r="AM10" s="46">
        <v>1</v>
      </c>
      <c r="AN10" s="46"/>
      <c r="AO10" s="46"/>
      <c r="AP10" s="46"/>
      <c r="AQ10" s="46"/>
      <c r="AR10" s="46"/>
      <c r="AS10" s="46">
        <v>1</v>
      </c>
      <c r="AT10" s="46"/>
      <c r="AU10" s="46"/>
      <c r="AV10" s="46"/>
      <c r="AW10" s="46"/>
      <c r="AX10" s="46">
        <v>1</v>
      </c>
      <c r="AY10" s="46">
        <v>1</v>
      </c>
      <c r="AZ10" s="46"/>
      <c r="BA10" s="46"/>
      <c r="BB10" s="46"/>
      <c r="BC10" s="46">
        <v>1</v>
      </c>
      <c r="BD10" s="46">
        <v>1</v>
      </c>
      <c r="BE10" s="46"/>
      <c r="BF10" s="46">
        <v>1</v>
      </c>
      <c r="BG10" s="46">
        <v>1</v>
      </c>
      <c r="BH10" s="46">
        <v>1</v>
      </c>
      <c r="BI10" s="46">
        <v>1</v>
      </c>
      <c r="BJ10" s="46">
        <v>1</v>
      </c>
      <c r="BK10" s="46"/>
    </row>
    <row r="11" spans="1:63" ht="12.75">
      <c r="A11" s="46" t="s">
        <v>121</v>
      </c>
      <c r="B11" s="46">
        <v>1</v>
      </c>
      <c r="C11" s="46" t="s">
        <v>188</v>
      </c>
      <c r="D11" s="47" t="s">
        <v>189</v>
      </c>
      <c r="E11" s="48">
        <v>0.48055555555555557</v>
      </c>
      <c r="F11" s="48">
        <v>0.5426736111111111</v>
      </c>
      <c r="G11" s="49">
        <f t="shared" si="4"/>
        <v>0.06211805555555555</v>
      </c>
      <c r="H11" s="15" t="str">
        <f t="shared" si="5"/>
        <v>89:27</v>
      </c>
      <c r="I11" s="53">
        <f t="shared" si="6"/>
      </c>
      <c r="J11" s="50">
        <f t="shared" si="7"/>
        <v>52</v>
      </c>
      <c r="K11" s="54">
        <f t="shared" si="8"/>
        <v>52</v>
      </c>
      <c r="L11" s="41">
        <f t="shared" si="9"/>
        <v>21</v>
      </c>
      <c r="M11" s="46">
        <v>1</v>
      </c>
      <c r="N11" s="46">
        <v>1</v>
      </c>
      <c r="O11" s="46"/>
      <c r="P11" s="46"/>
      <c r="Q11" s="46">
        <v>1</v>
      </c>
      <c r="R11" s="46"/>
      <c r="S11" s="46"/>
      <c r="T11" s="46">
        <v>1</v>
      </c>
      <c r="U11" s="46"/>
      <c r="V11" s="46"/>
      <c r="W11" s="46">
        <v>1</v>
      </c>
      <c r="X11" s="46">
        <v>1</v>
      </c>
      <c r="Y11" s="46">
        <v>1</v>
      </c>
      <c r="Z11" s="46">
        <v>1</v>
      </c>
      <c r="AA11" s="46">
        <v>1</v>
      </c>
      <c r="AB11" s="46">
        <v>1</v>
      </c>
      <c r="AC11" s="46">
        <v>1</v>
      </c>
      <c r="AD11" s="46"/>
      <c r="AE11" s="46"/>
      <c r="AF11" s="46"/>
      <c r="AG11" s="46">
        <v>1</v>
      </c>
      <c r="AH11" s="46"/>
      <c r="AI11" s="46"/>
      <c r="AJ11" s="46"/>
      <c r="AK11" s="46">
        <v>1</v>
      </c>
      <c r="AL11" s="46"/>
      <c r="AM11" s="46"/>
      <c r="AN11" s="46"/>
      <c r="AO11" s="46">
        <v>1</v>
      </c>
      <c r="AP11" s="46"/>
      <c r="AQ11" s="46"/>
      <c r="AR11" s="46"/>
      <c r="AS11" s="46">
        <v>1</v>
      </c>
      <c r="AT11" s="46"/>
      <c r="AU11" s="46"/>
      <c r="AV11" s="46"/>
      <c r="AW11" s="46"/>
      <c r="AX11" s="46"/>
      <c r="AY11" s="46">
        <v>1</v>
      </c>
      <c r="AZ11" s="46">
        <v>1</v>
      </c>
      <c r="BA11" s="46"/>
      <c r="BB11" s="46">
        <v>1</v>
      </c>
      <c r="BC11" s="46"/>
      <c r="BD11" s="46"/>
      <c r="BE11" s="46">
        <v>1</v>
      </c>
      <c r="BF11" s="46"/>
      <c r="BG11" s="46"/>
      <c r="BH11" s="46">
        <v>1</v>
      </c>
      <c r="BI11" s="46"/>
      <c r="BJ11" s="46"/>
      <c r="BK11" s="46">
        <v>1</v>
      </c>
    </row>
    <row r="12" spans="1:63" ht="12.75">
      <c r="A12" s="46" t="s">
        <v>121</v>
      </c>
      <c r="B12" s="46">
        <v>1</v>
      </c>
      <c r="C12" s="46" t="s">
        <v>190</v>
      </c>
      <c r="D12" s="47" t="s">
        <v>191</v>
      </c>
      <c r="E12" s="48">
        <v>0.48055555555555557</v>
      </c>
      <c r="F12" s="48">
        <v>0.5401967592592593</v>
      </c>
      <c r="G12" s="49">
        <f t="shared" si="4"/>
        <v>0.05964120370370368</v>
      </c>
      <c r="H12" s="15" t="str">
        <f t="shared" si="5"/>
        <v>85:53</v>
      </c>
      <c r="I12" s="53">
        <f t="shared" si="6"/>
      </c>
      <c r="J12" s="50">
        <f t="shared" si="7"/>
        <v>49</v>
      </c>
      <c r="K12" s="54">
        <f t="shared" si="8"/>
        <v>49</v>
      </c>
      <c r="L12" s="41">
        <f t="shared" si="9"/>
        <v>22</v>
      </c>
      <c r="M12" s="46"/>
      <c r="N12" s="46">
        <v>1</v>
      </c>
      <c r="O12" s="46">
        <v>1</v>
      </c>
      <c r="P12" s="46">
        <v>1</v>
      </c>
      <c r="Q12" s="46">
        <v>1</v>
      </c>
      <c r="R12" s="46">
        <v>1</v>
      </c>
      <c r="S12" s="46">
        <v>1</v>
      </c>
      <c r="T12" s="46">
        <v>1</v>
      </c>
      <c r="U12" s="46"/>
      <c r="V12" s="46"/>
      <c r="W12" s="46">
        <v>1</v>
      </c>
      <c r="X12" s="46">
        <v>1</v>
      </c>
      <c r="Y12" s="46">
        <v>1</v>
      </c>
      <c r="Z12" s="46">
        <v>1</v>
      </c>
      <c r="AA12" s="46">
        <v>1</v>
      </c>
      <c r="AB12" s="46">
        <v>1</v>
      </c>
      <c r="AC12" s="46">
        <v>1</v>
      </c>
      <c r="AD12" s="46">
        <v>1</v>
      </c>
      <c r="AE12" s="46"/>
      <c r="AF12" s="46"/>
      <c r="AG12" s="46">
        <v>1</v>
      </c>
      <c r="AH12" s="46"/>
      <c r="AI12" s="46"/>
      <c r="AJ12" s="46"/>
      <c r="AK12" s="46"/>
      <c r="AL12" s="46"/>
      <c r="AM12" s="46"/>
      <c r="AN12" s="46">
        <v>1</v>
      </c>
      <c r="AO12" s="46"/>
      <c r="AP12" s="46"/>
      <c r="AQ12" s="46"/>
      <c r="AR12" s="46"/>
      <c r="AS12" s="46"/>
      <c r="AT12" s="46">
        <v>1</v>
      </c>
      <c r="AU12" s="46">
        <v>1</v>
      </c>
      <c r="AV12" s="46"/>
      <c r="AW12" s="46">
        <v>1</v>
      </c>
      <c r="AX12" s="46"/>
      <c r="AY12" s="46">
        <v>1</v>
      </c>
      <c r="AZ12" s="46"/>
      <c r="BA12" s="46"/>
      <c r="BB12" s="46"/>
      <c r="BC12" s="46"/>
      <c r="BD12" s="46"/>
      <c r="BE12" s="46"/>
      <c r="BF12" s="46"/>
      <c r="BG12" s="46"/>
      <c r="BH12" s="46"/>
      <c r="BI12" s="46"/>
      <c r="BJ12" s="46"/>
      <c r="BK12" s="46">
        <v>1</v>
      </c>
    </row>
    <row r="13" spans="1:63" ht="12.75">
      <c r="A13" s="46" t="s">
        <v>121</v>
      </c>
      <c r="B13" s="46">
        <v>1</v>
      </c>
      <c r="C13" s="46" t="s">
        <v>192</v>
      </c>
      <c r="D13" s="47" t="s">
        <v>193</v>
      </c>
      <c r="E13" s="48">
        <v>0.48055555555555557</v>
      </c>
      <c r="F13" s="48">
        <v>0.5284722222222222</v>
      </c>
      <c r="G13" s="49">
        <f t="shared" si="4"/>
        <v>0.04791666666666666</v>
      </c>
      <c r="H13" s="15" t="str">
        <f t="shared" si="5"/>
        <v>69:00</v>
      </c>
      <c r="I13" s="53">
        <f t="shared" si="6"/>
      </c>
      <c r="J13" s="50">
        <f t="shared" si="7"/>
        <v>46</v>
      </c>
      <c r="K13" s="54">
        <f t="shared" si="8"/>
        <v>46</v>
      </c>
      <c r="L13" s="41">
        <f t="shared" si="9"/>
        <v>17</v>
      </c>
      <c r="M13" s="46"/>
      <c r="N13" s="46">
        <v>1</v>
      </c>
      <c r="O13" s="46">
        <v>1</v>
      </c>
      <c r="P13" s="46">
        <v>1</v>
      </c>
      <c r="Q13" s="46"/>
      <c r="R13" s="46"/>
      <c r="S13" s="46"/>
      <c r="T13" s="46"/>
      <c r="U13" s="46"/>
      <c r="V13" s="46"/>
      <c r="W13" s="46">
        <v>1</v>
      </c>
      <c r="X13" s="46"/>
      <c r="Y13" s="46"/>
      <c r="Z13" s="46"/>
      <c r="AA13" s="46">
        <v>1</v>
      </c>
      <c r="AB13" s="46">
        <v>1</v>
      </c>
      <c r="AC13" s="46">
        <v>1</v>
      </c>
      <c r="AD13" s="46"/>
      <c r="AE13" s="46"/>
      <c r="AF13" s="46"/>
      <c r="AG13" s="46">
        <v>1</v>
      </c>
      <c r="AH13" s="46">
        <v>1</v>
      </c>
      <c r="AI13" s="46">
        <v>1</v>
      </c>
      <c r="AJ13" s="46"/>
      <c r="AK13" s="46"/>
      <c r="AL13" s="46"/>
      <c r="AM13" s="46"/>
      <c r="AN13" s="46">
        <v>1</v>
      </c>
      <c r="AO13" s="46"/>
      <c r="AP13" s="46">
        <v>1</v>
      </c>
      <c r="AQ13" s="46"/>
      <c r="AR13" s="46">
        <v>1</v>
      </c>
      <c r="AS13" s="46"/>
      <c r="AT13" s="46">
        <v>1</v>
      </c>
      <c r="AU13" s="46">
        <v>1</v>
      </c>
      <c r="AV13" s="46"/>
      <c r="AW13" s="46">
        <v>1</v>
      </c>
      <c r="AX13" s="46"/>
      <c r="AY13" s="46"/>
      <c r="AZ13" s="46"/>
      <c r="BA13" s="46"/>
      <c r="BB13" s="46">
        <v>1</v>
      </c>
      <c r="BC13" s="46"/>
      <c r="BD13" s="46"/>
      <c r="BE13" s="46"/>
      <c r="BF13" s="46"/>
      <c r="BG13" s="46"/>
      <c r="BH13" s="46"/>
      <c r="BI13" s="46"/>
      <c r="BJ13" s="46"/>
      <c r="BK13" s="46"/>
    </row>
    <row r="14" spans="1:63" ht="12.75">
      <c r="A14" s="46" t="s">
        <v>121</v>
      </c>
      <c r="B14" s="46">
        <v>1</v>
      </c>
      <c r="C14" s="46" t="s">
        <v>197</v>
      </c>
      <c r="D14" s="51" t="s">
        <v>202</v>
      </c>
      <c r="E14" s="48">
        <v>0.48055555555555557</v>
      </c>
      <c r="F14" s="48">
        <v>0.5430555555555555</v>
      </c>
      <c r="G14" s="49">
        <f t="shared" si="4"/>
        <v>0.062499999999999944</v>
      </c>
      <c r="H14" s="15" t="str">
        <f t="shared" si="5"/>
        <v>90:00</v>
      </c>
      <c r="I14" s="53">
        <f t="shared" si="6"/>
      </c>
      <c r="J14" s="50">
        <f t="shared" si="7"/>
        <v>35</v>
      </c>
      <c r="K14" s="54">
        <f t="shared" si="8"/>
        <v>35</v>
      </c>
      <c r="L14" s="41">
        <f t="shared" si="9"/>
        <v>12</v>
      </c>
      <c r="M14" s="46"/>
      <c r="N14" s="46">
        <v>1</v>
      </c>
      <c r="O14" s="46"/>
      <c r="P14" s="46"/>
      <c r="Q14" s="46"/>
      <c r="R14" s="46"/>
      <c r="S14" s="46"/>
      <c r="T14" s="46"/>
      <c r="U14" s="46"/>
      <c r="V14" s="46"/>
      <c r="W14" s="46"/>
      <c r="X14" s="46">
        <v>1</v>
      </c>
      <c r="Y14" s="46"/>
      <c r="Z14" s="46"/>
      <c r="AA14" s="46"/>
      <c r="AB14" s="46"/>
      <c r="AC14" s="46"/>
      <c r="AD14" s="46"/>
      <c r="AE14" s="46"/>
      <c r="AF14" s="46">
        <v>1</v>
      </c>
      <c r="AG14" s="46"/>
      <c r="AH14" s="46"/>
      <c r="AI14" s="46"/>
      <c r="AJ14" s="46"/>
      <c r="AK14" s="46">
        <v>1</v>
      </c>
      <c r="AL14" s="46"/>
      <c r="AM14" s="46"/>
      <c r="AN14" s="46"/>
      <c r="AO14" s="46"/>
      <c r="AP14" s="46"/>
      <c r="AQ14" s="46"/>
      <c r="AR14" s="46"/>
      <c r="AS14" s="46"/>
      <c r="AT14" s="46"/>
      <c r="AU14" s="46"/>
      <c r="AV14" s="46"/>
      <c r="AW14" s="46"/>
      <c r="AX14" s="46">
        <v>1</v>
      </c>
      <c r="AY14" s="46"/>
      <c r="AZ14" s="46">
        <v>1</v>
      </c>
      <c r="BA14" s="46"/>
      <c r="BB14" s="46"/>
      <c r="BC14" s="46">
        <v>1</v>
      </c>
      <c r="BD14" s="46">
        <v>1</v>
      </c>
      <c r="BE14" s="46">
        <v>1</v>
      </c>
      <c r="BF14" s="46"/>
      <c r="BG14" s="46">
        <v>1</v>
      </c>
      <c r="BH14" s="46">
        <v>1</v>
      </c>
      <c r="BI14" s="46"/>
      <c r="BJ14" s="46"/>
      <c r="BK14" s="46">
        <v>1</v>
      </c>
    </row>
    <row r="15" spans="1:63" ht="12.75">
      <c r="A15" s="46" t="s">
        <v>121</v>
      </c>
      <c r="B15" s="46">
        <v>1</v>
      </c>
      <c r="C15" s="46" t="s">
        <v>194</v>
      </c>
      <c r="D15" s="47" t="s">
        <v>195</v>
      </c>
      <c r="E15" s="48">
        <v>0.48055555555555557</v>
      </c>
      <c r="F15" s="48">
        <v>0.5436342592592592</v>
      </c>
      <c r="G15" s="49">
        <f t="shared" si="4"/>
        <v>0.06307870370370366</v>
      </c>
      <c r="H15" s="15" t="str">
        <f t="shared" si="5"/>
        <v>90:50</v>
      </c>
      <c r="I15" s="53">
        <f t="shared" si="6"/>
        <v>2</v>
      </c>
      <c r="J15" s="50">
        <f t="shared" si="7"/>
        <v>31</v>
      </c>
      <c r="K15" s="54">
        <f t="shared" si="8"/>
        <v>33</v>
      </c>
      <c r="L15" s="41">
        <f t="shared" si="9"/>
        <v>16</v>
      </c>
      <c r="M15" s="46"/>
      <c r="N15" s="46"/>
      <c r="O15" s="46"/>
      <c r="P15" s="46">
        <v>1</v>
      </c>
      <c r="Q15" s="46"/>
      <c r="R15" s="46"/>
      <c r="S15" s="46"/>
      <c r="T15" s="46">
        <v>1</v>
      </c>
      <c r="U15" s="46">
        <v>1</v>
      </c>
      <c r="V15" s="46"/>
      <c r="W15" s="46">
        <v>1</v>
      </c>
      <c r="X15" s="46">
        <v>1</v>
      </c>
      <c r="Y15" s="46">
        <v>1</v>
      </c>
      <c r="Z15" s="46">
        <v>1</v>
      </c>
      <c r="AA15" s="46">
        <v>1</v>
      </c>
      <c r="AB15" s="46">
        <v>1</v>
      </c>
      <c r="AC15" s="46"/>
      <c r="AD15" s="46">
        <v>1</v>
      </c>
      <c r="AE15" s="46"/>
      <c r="AF15" s="46"/>
      <c r="AG15" s="46"/>
      <c r="AH15" s="46"/>
      <c r="AI15" s="46">
        <v>1</v>
      </c>
      <c r="AJ15" s="46"/>
      <c r="AK15" s="46">
        <v>1</v>
      </c>
      <c r="AL15" s="46"/>
      <c r="AM15" s="46"/>
      <c r="AN15" s="46"/>
      <c r="AO15" s="46"/>
      <c r="AP15" s="46">
        <v>1</v>
      </c>
      <c r="AQ15" s="46">
        <v>1</v>
      </c>
      <c r="AR15" s="46"/>
      <c r="AS15" s="46"/>
      <c r="AT15" s="46"/>
      <c r="AU15" s="46"/>
      <c r="AV15" s="46"/>
      <c r="AW15" s="46"/>
      <c r="AX15" s="46"/>
      <c r="AY15" s="46">
        <v>1</v>
      </c>
      <c r="AZ15" s="46"/>
      <c r="BA15" s="46"/>
      <c r="BB15" s="46"/>
      <c r="BC15" s="46"/>
      <c r="BD15" s="46"/>
      <c r="BE15" s="46"/>
      <c r="BF15" s="46"/>
      <c r="BG15" s="46"/>
      <c r="BH15" s="46"/>
      <c r="BI15" s="46"/>
      <c r="BJ15" s="46"/>
      <c r="BK15" s="46">
        <v>1</v>
      </c>
    </row>
    <row r="16" spans="1:63" ht="12.75">
      <c r="A16" s="46" t="s">
        <v>121</v>
      </c>
      <c r="B16" s="46">
        <v>2</v>
      </c>
      <c r="C16" s="46" t="s">
        <v>196</v>
      </c>
      <c r="D16" s="51" t="s">
        <v>209</v>
      </c>
      <c r="E16" s="48">
        <v>0.48055555555555557</v>
      </c>
      <c r="F16" s="48">
        <v>0.5430439814814815</v>
      </c>
      <c r="G16" s="49">
        <f t="shared" si="4"/>
        <v>0.062488425925925906</v>
      </c>
      <c r="H16" s="15" t="str">
        <f t="shared" si="5"/>
        <v>89:59</v>
      </c>
      <c r="I16" s="53">
        <f t="shared" si="6"/>
      </c>
      <c r="J16" s="50">
        <f t="shared" si="7"/>
        <v>30</v>
      </c>
      <c r="K16" s="54">
        <f t="shared" si="8"/>
        <v>30</v>
      </c>
      <c r="L16" s="41">
        <f t="shared" si="9"/>
        <v>12</v>
      </c>
      <c r="M16" s="46"/>
      <c r="N16" s="46"/>
      <c r="O16" s="46">
        <v>1</v>
      </c>
      <c r="P16" s="46"/>
      <c r="Q16" s="46"/>
      <c r="R16" s="46">
        <v>1</v>
      </c>
      <c r="S16" s="46"/>
      <c r="T16" s="46">
        <v>1</v>
      </c>
      <c r="U16" s="46"/>
      <c r="V16" s="46"/>
      <c r="W16" s="46"/>
      <c r="X16" s="46"/>
      <c r="Y16" s="46">
        <v>1</v>
      </c>
      <c r="Z16" s="46">
        <v>1</v>
      </c>
      <c r="AA16" s="46"/>
      <c r="AB16" s="46"/>
      <c r="AC16" s="46">
        <v>1</v>
      </c>
      <c r="AD16" s="46"/>
      <c r="AE16" s="46"/>
      <c r="AF16" s="46"/>
      <c r="AG16" s="46"/>
      <c r="AH16" s="46"/>
      <c r="AI16" s="46">
        <v>1</v>
      </c>
      <c r="AJ16" s="46"/>
      <c r="AK16" s="46"/>
      <c r="AL16" s="46"/>
      <c r="AM16" s="46"/>
      <c r="AN16" s="46">
        <v>1</v>
      </c>
      <c r="AO16" s="46"/>
      <c r="AP16" s="46">
        <v>1</v>
      </c>
      <c r="AQ16" s="46"/>
      <c r="AR16" s="46">
        <v>1</v>
      </c>
      <c r="AS16" s="46"/>
      <c r="AT16" s="46"/>
      <c r="AU16" s="46">
        <v>1</v>
      </c>
      <c r="AV16" s="46"/>
      <c r="AW16" s="46">
        <v>1</v>
      </c>
      <c r="AX16" s="46"/>
      <c r="AY16" s="46"/>
      <c r="AZ16" s="46"/>
      <c r="BA16" s="46"/>
      <c r="BB16" s="46"/>
      <c r="BC16" s="46"/>
      <c r="BD16" s="46"/>
      <c r="BE16" s="46"/>
      <c r="BF16" s="46"/>
      <c r="BG16" s="46"/>
      <c r="BH16" s="46"/>
      <c r="BI16" s="46"/>
      <c r="BJ16" s="46"/>
      <c r="BK16" s="46"/>
    </row>
    <row r="17" spans="1:63" ht="12.75">
      <c r="A17" s="46" t="s">
        <v>121</v>
      </c>
      <c r="B17" s="46">
        <v>1</v>
      </c>
      <c r="C17" s="46" t="s">
        <v>199</v>
      </c>
      <c r="D17" s="47" t="s">
        <v>200</v>
      </c>
      <c r="E17" s="48">
        <v>0.5175</v>
      </c>
      <c r="F17" s="48">
        <v>0.5374652777777778</v>
      </c>
      <c r="G17" s="49">
        <f t="shared" si="4"/>
        <v>0.01996527777777779</v>
      </c>
      <c r="H17" s="15" t="str">
        <f t="shared" si="5"/>
        <v>28:45</v>
      </c>
      <c r="I17" s="53">
        <f t="shared" si="6"/>
      </c>
      <c r="J17" s="50">
        <f t="shared" si="7"/>
        <v>27</v>
      </c>
      <c r="K17" s="54">
        <f t="shared" si="8"/>
        <v>27</v>
      </c>
      <c r="L17" s="41">
        <f t="shared" si="9"/>
        <v>14</v>
      </c>
      <c r="M17" s="46"/>
      <c r="N17" s="46">
        <v>1</v>
      </c>
      <c r="O17" s="46"/>
      <c r="P17" s="46"/>
      <c r="Q17" s="46"/>
      <c r="R17" s="46"/>
      <c r="S17" s="46"/>
      <c r="T17" s="46">
        <v>1</v>
      </c>
      <c r="U17" s="46">
        <v>1</v>
      </c>
      <c r="V17" s="46"/>
      <c r="W17" s="46">
        <v>1</v>
      </c>
      <c r="X17" s="46">
        <v>1</v>
      </c>
      <c r="Y17" s="46">
        <v>1</v>
      </c>
      <c r="Z17" s="46">
        <v>1</v>
      </c>
      <c r="AA17" s="46">
        <v>1</v>
      </c>
      <c r="AB17" s="46">
        <v>1</v>
      </c>
      <c r="AC17" s="46"/>
      <c r="AD17" s="46">
        <v>1</v>
      </c>
      <c r="AE17" s="46"/>
      <c r="AF17" s="46"/>
      <c r="AG17" s="46"/>
      <c r="AH17" s="46"/>
      <c r="AI17" s="46"/>
      <c r="AJ17" s="46"/>
      <c r="AK17" s="46"/>
      <c r="AL17" s="46"/>
      <c r="AM17" s="46"/>
      <c r="AN17" s="46"/>
      <c r="AO17" s="46"/>
      <c r="AP17" s="46"/>
      <c r="AQ17" s="46"/>
      <c r="AR17" s="46"/>
      <c r="AS17" s="46"/>
      <c r="AT17" s="46">
        <v>1</v>
      </c>
      <c r="AU17" s="46"/>
      <c r="AV17" s="46"/>
      <c r="AW17" s="46"/>
      <c r="AX17" s="46"/>
      <c r="AY17" s="46">
        <v>1</v>
      </c>
      <c r="AZ17" s="46"/>
      <c r="BA17" s="46"/>
      <c r="BB17" s="46">
        <v>1</v>
      </c>
      <c r="BC17" s="46"/>
      <c r="BD17" s="46"/>
      <c r="BE17" s="46"/>
      <c r="BF17" s="46"/>
      <c r="BG17" s="46"/>
      <c r="BH17" s="46"/>
      <c r="BI17" s="46"/>
      <c r="BJ17" s="46"/>
      <c r="BK17" s="46">
        <v>1</v>
      </c>
    </row>
    <row r="18" spans="1:63" ht="12.75">
      <c r="A18" s="46" t="s">
        <v>121</v>
      </c>
      <c r="B18" s="46">
        <v>1</v>
      </c>
      <c r="C18" s="55" t="s">
        <v>211</v>
      </c>
      <c r="D18" s="47" t="s">
        <v>201</v>
      </c>
      <c r="E18" s="48">
        <v>0.4354166666666667</v>
      </c>
      <c r="F18" s="48">
        <v>0.4966435185185185</v>
      </c>
      <c r="G18" s="49">
        <f t="shared" si="4"/>
        <v>0.06122685185185184</v>
      </c>
      <c r="H18" s="15" t="str">
        <f t="shared" si="5"/>
        <v>88:10</v>
      </c>
      <c r="I18" s="53">
        <f t="shared" si="6"/>
      </c>
      <c r="J18" s="50">
        <f t="shared" si="7"/>
        <v>22</v>
      </c>
      <c r="K18" s="54">
        <f t="shared" si="8"/>
        <v>22</v>
      </c>
      <c r="L18" s="41">
        <f t="shared" si="9"/>
        <v>12</v>
      </c>
      <c r="M18" s="46"/>
      <c r="N18" s="46"/>
      <c r="O18" s="46"/>
      <c r="P18" s="46">
        <v>1</v>
      </c>
      <c r="Q18" s="46"/>
      <c r="R18" s="46"/>
      <c r="S18" s="46"/>
      <c r="T18" s="46">
        <v>1</v>
      </c>
      <c r="U18" s="46"/>
      <c r="V18" s="46"/>
      <c r="W18" s="46">
        <v>1</v>
      </c>
      <c r="X18" s="46"/>
      <c r="Y18" s="46">
        <v>1</v>
      </c>
      <c r="Z18" s="46">
        <v>1</v>
      </c>
      <c r="AA18" s="46">
        <v>1</v>
      </c>
      <c r="AB18" s="46">
        <v>1</v>
      </c>
      <c r="AC18" s="46"/>
      <c r="AD18" s="46">
        <v>1</v>
      </c>
      <c r="AE18" s="46"/>
      <c r="AF18" s="46"/>
      <c r="AG18" s="46"/>
      <c r="AH18" s="46"/>
      <c r="AI18" s="46">
        <v>1</v>
      </c>
      <c r="AJ18" s="46"/>
      <c r="AK18" s="46"/>
      <c r="AL18" s="46"/>
      <c r="AM18" s="46"/>
      <c r="AN18" s="46"/>
      <c r="AO18" s="46"/>
      <c r="AP18" s="46">
        <v>1</v>
      </c>
      <c r="AQ18" s="46">
        <v>1</v>
      </c>
      <c r="AR18" s="46"/>
      <c r="AS18" s="46"/>
      <c r="AT18" s="46"/>
      <c r="AU18" s="46"/>
      <c r="AV18" s="46"/>
      <c r="AW18" s="46"/>
      <c r="AX18" s="46"/>
      <c r="AY18" s="46"/>
      <c r="AZ18" s="46"/>
      <c r="BA18" s="46"/>
      <c r="BB18" s="46"/>
      <c r="BC18" s="46"/>
      <c r="BD18" s="46"/>
      <c r="BE18" s="46"/>
      <c r="BF18" s="46"/>
      <c r="BG18" s="46"/>
      <c r="BH18" s="46"/>
      <c r="BI18" s="46"/>
      <c r="BJ18" s="46"/>
      <c r="BK18" s="46">
        <v>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K240"/>
  <sheetViews>
    <sheetView workbookViewId="0" topLeftCell="A1">
      <selection activeCell="A5" sqref="A5"/>
    </sheetView>
  </sheetViews>
  <sheetFormatPr defaultColWidth="9.140625" defaultRowHeight="12.75"/>
  <cols>
    <col min="1" max="1" width="7.28125" style="38" bestFit="1" customWidth="1"/>
    <col min="2" max="2" width="6.57421875" style="38" bestFit="1" customWidth="1"/>
    <col min="3" max="3" width="5.7109375" style="38" bestFit="1" customWidth="1"/>
    <col min="4" max="4" width="17.28125" style="21" bestFit="1" customWidth="1"/>
    <col min="5" max="6" width="8.140625" style="21" bestFit="1" customWidth="1"/>
    <col min="7" max="7" width="7.140625" style="21" hidden="1" customWidth="1"/>
    <col min="8" max="8" width="8.140625" style="21" customWidth="1"/>
    <col min="9" max="9" width="9.57421875" style="21" bestFit="1" customWidth="1"/>
    <col min="10" max="10" width="7.57421875" style="21" bestFit="1" customWidth="1"/>
    <col min="11" max="11" width="6.00390625" style="21" bestFit="1" customWidth="1"/>
    <col min="12" max="12" width="8.421875" style="21" customWidth="1"/>
    <col min="13" max="14" width="3.00390625" style="38" bestFit="1" customWidth="1"/>
    <col min="15" max="61" width="4.00390625" style="38" bestFit="1" customWidth="1"/>
    <col min="62" max="63" width="3.8515625" style="38" bestFit="1" customWidth="1"/>
    <col min="64" max="16384" width="8.8515625" style="21" customWidth="1"/>
  </cols>
  <sheetData>
    <row r="1" spans="1:63" s="14" customFormat="1" ht="12.75">
      <c r="A1" s="30"/>
      <c r="B1" s="30"/>
      <c r="C1" s="30"/>
      <c r="I1" s="31" t="s">
        <v>126</v>
      </c>
      <c r="J1" s="32">
        <v>0.0625</v>
      </c>
      <c r="K1" s="32"/>
      <c r="L1" s="30"/>
      <c r="M1" s="30">
        <v>41</v>
      </c>
      <c r="N1" s="30">
        <v>98</v>
      </c>
      <c r="O1" s="30">
        <v>101</v>
      </c>
      <c r="P1" s="30">
        <v>104</v>
      </c>
      <c r="Q1" s="30">
        <v>105</v>
      </c>
      <c r="R1" s="30">
        <v>107</v>
      </c>
      <c r="S1" s="30">
        <v>111</v>
      </c>
      <c r="T1" s="30">
        <v>112</v>
      </c>
      <c r="U1" s="30">
        <v>114</v>
      </c>
      <c r="V1" s="30">
        <v>123</v>
      </c>
      <c r="W1" s="30">
        <v>124</v>
      </c>
      <c r="X1" s="30">
        <v>125</v>
      </c>
      <c r="Y1" s="30">
        <v>127</v>
      </c>
      <c r="Z1" s="30">
        <v>134</v>
      </c>
      <c r="AA1" s="30">
        <v>135</v>
      </c>
      <c r="AB1" s="30">
        <v>137</v>
      </c>
      <c r="AC1" s="30">
        <v>142</v>
      </c>
      <c r="AD1" s="30">
        <v>143</v>
      </c>
      <c r="AE1" s="30">
        <v>147</v>
      </c>
      <c r="AF1" s="30">
        <v>155</v>
      </c>
      <c r="AG1" s="30">
        <v>202</v>
      </c>
      <c r="AH1" s="30">
        <v>203</v>
      </c>
      <c r="AI1" s="30">
        <v>205</v>
      </c>
      <c r="AJ1" s="30">
        <v>207</v>
      </c>
      <c r="AK1" s="30">
        <v>211</v>
      </c>
      <c r="AL1" s="30">
        <v>214</v>
      </c>
      <c r="AM1" s="30">
        <v>215</v>
      </c>
      <c r="AN1" s="30">
        <v>223</v>
      </c>
      <c r="AO1" s="30">
        <v>224</v>
      </c>
      <c r="AP1" s="30">
        <v>227</v>
      </c>
      <c r="AQ1" s="30">
        <v>233</v>
      </c>
      <c r="AR1" s="30">
        <v>234</v>
      </c>
      <c r="AS1" s="30">
        <v>237</v>
      </c>
      <c r="AT1" s="30">
        <v>241</v>
      </c>
      <c r="AU1" s="30">
        <v>244</v>
      </c>
      <c r="AV1" s="30">
        <v>245</v>
      </c>
      <c r="AW1" s="30">
        <v>247</v>
      </c>
      <c r="AX1" s="30">
        <v>255</v>
      </c>
      <c r="AY1" s="30">
        <v>261</v>
      </c>
      <c r="AZ1" s="30">
        <v>262</v>
      </c>
      <c r="BA1" s="30">
        <v>263</v>
      </c>
      <c r="BB1" s="30">
        <v>267</v>
      </c>
      <c r="BC1" s="30">
        <v>271</v>
      </c>
      <c r="BD1" s="30">
        <v>272</v>
      </c>
      <c r="BE1" s="30">
        <v>273</v>
      </c>
      <c r="BF1" s="30">
        <v>274</v>
      </c>
      <c r="BG1" s="30">
        <v>277</v>
      </c>
      <c r="BH1" s="30">
        <v>282</v>
      </c>
      <c r="BI1" s="30">
        <v>700</v>
      </c>
      <c r="BJ1" s="30" t="s">
        <v>123</v>
      </c>
      <c r="BK1" s="30" t="s">
        <v>124</v>
      </c>
    </row>
    <row r="2" spans="1:63" s="14" customFormat="1" ht="12.75">
      <c r="A2" s="30"/>
      <c r="B2" s="30"/>
      <c r="C2" s="30"/>
      <c r="E2" s="15" t="s">
        <v>127</v>
      </c>
      <c r="F2" s="33">
        <v>14</v>
      </c>
      <c r="H2" s="31" t="s">
        <v>128</v>
      </c>
      <c r="I2" s="33">
        <v>2</v>
      </c>
      <c r="J2" s="15" t="s">
        <v>129</v>
      </c>
      <c r="K2" s="33">
        <f>(F2-I2)/5</f>
        <v>2.4</v>
      </c>
      <c r="L2" s="15" t="s">
        <v>125</v>
      </c>
      <c r="M2" s="30">
        <f aca="true" t="shared" si="0" ref="M2:AR2">COUNTIF(M5:M20,"1")</f>
        <v>7</v>
      </c>
      <c r="N2" s="30">
        <f t="shared" si="0"/>
        <v>9</v>
      </c>
      <c r="O2" s="30">
        <f t="shared" si="0"/>
        <v>8</v>
      </c>
      <c r="P2" s="30">
        <f t="shared" si="0"/>
        <v>7</v>
      </c>
      <c r="Q2" s="30">
        <f t="shared" si="0"/>
        <v>11</v>
      </c>
      <c r="R2" s="30">
        <f t="shared" si="0"/>
        <v>8</v>
      </c>
      <c r="S2" s="30">
        <f t="shared" si="0"/>
        <v>8</v>
      </c>
      <c r="T2" s="30">
        <f t="shared" si="0"/>
        <v>2</v>
      </c>
      <c r="U2" s="30">
        <f t="shared" si="0"/>
        <v>9</v>
      </c>
      <c r="V2" s="30">
        <f t="shared" si="0"/>
        <v>8</v>
      </c>
      <c r="W2" s="30">
        <f t="shared" si="0"/>
        <v>9</v>
      </c>
      <c r="X2" s="30">
        <f t="shared" si="0"/>
        <v>5</v>
      </c>
      <c r="Y2" s="30">
        <f t="shared" si="0"/>
        <v>7</v>
      </c>
      <c r="Z2" s="30">
        <f t="shared" si="0"/>
        <v>2</v>
      </c>
      <c r="AA2" s="30">
        <f t="shared" si="0"/>
        <v>8</v>
      </c>
      <c r="AB2" s="30">
        <f t="shared" si="0"/>
        <v>9</v>
      </c>
      <c r="AC2" s="30">
        <f t="shared" si="0"/>
        <v>8</v>
      </c>
      <c r="AD2" s="30">
        <f t="shared" si="0"/>
        <v>10</v>
      </c>
      <c r="AE2" s="30">
        <f t="shared" si="0"/>
        <v>10</v>
      </c>
      <c r="AF2" s="30">
        <f t="shared" si="0"/>
        <v>7</v>
      </c>
      <c r="AG2" s="30">
        <f t="shared" si="0"/>
        <v>9</v>
      </c>
      <c r="AH2" s="30">
        <f t="shared" si="0"/>
        <v>4</v>
      </c>
      <c r="AI2" s="30">
        <f t="shared" si="0"/>
        <v>7</v>
      </c>
      <c r="AJ2" s="30">
        <f t="shared" si="0"/>
        <v>11</v>
      </c>
      <c r="AK2" s="30">
        <f t="shared" si="0"/>
        <v>4</v>
      </c>
      <c r="AL2" s="30">
        <f t="shared" si="0"/>
        <v>9</v>
      </c>
      <c r="AM2" s="30">
        <f t="shared" si="0"/>
        <v>5</v>
      </c>
      <c r="AN2" s="30">
        <f t="shared" si="0"/>
        <v>6</v>
      </c>
      <c r="AO2" s="30">
        <f t="shared" si="0"/>
        <v>8</v>
      </c>
      <c r="AP2" s="30">
        <f t="shared" si="0"/>
        <v>5</v>
      </c>
      <c r="AQ2" s="30">
        <f t="shared" si="0"/>
        <v>2</v>
      </c>
      <c r="AR2" s="30">
        <f t="shared" si="0"/>
        <v>5</v>
      </c>
      <c r="AS2" s="30">
        <f aca="true" t="shared" si="1" ref="AS2:BK2">COUNTIF(AS5:AS20,"1")</f>
        <v>3</v>
      </c>
      <c r="AT2" s="30">
        <f t="shared" si="1"/>
        <v>7</v>
      </c>
      <c r="AU2" s="30">
        <f t="shared" si="1"/>
        <v>8</v>
      </c>
      <c r="AV2" s="30">
        <f t="shared" si="1"/>
        <v>0</v>
      </c>
      <c r="AW2" s="30">
        <f t="shared" si="1"/>
        <v>7</v>
      </c>
      <c r="AX2" s="30">
        <f t="shared" si="1"/>
        <v>9</v>
      </c>
      <c r="AY2" s="30">
        <f t="shared" si="1"/>
        <v>10</v>
      </c>
      <c r="AZ2" s="30">
        <f t="shared" si="1"/>
        <v>6</v>
      </c>
      <c r="BA2" s="30">
        <f t="shared" si="1"/>
        <v>8</v>
      </c>
      <c r="BB2" s="30">
        <f t="shared" si="1"/>
        <v>7</v>
      </c>
      <c r="BC2" s="30">
        <f t="shared" si="1"/>
        <v>10</v>
      </c>
      <c r="BD2" s="30">
        <f t="shared" si="1"/>
        <v>10</v>
      </c>
      <c r="BE2" s="30">
        <f t="shared" si="1"/>
        <v>7</v>
      </c>
      <c r="BF2" s="30">
        <f t="shared" si="1"/>
        <v>10</v>
      </c>
      <c r="BG2" s="30">
        <f t="shared" si="1"/>
        <v>10</v>
      </c>
      <c r="BH2" s="30">
        <f t="shared" si="1"/>
        <v>11</v>
      </c>
      <c r="BI2" s="30">
        <f t="shared" si="1"/>
        <v>7</v>
      </c>
      <c r="BJ2" s="30">
        <f t="shared" si="1"/>
        <v>7</v>
      </c>
      <c r="BK2" s="30">
        <f t="shared" si="1"/>
        <v>14</v>
      </c>
    </row>
    <row r="3" spans="1:63" s="14" customFormat="1" ht="12.75">
      <c r="A3" s="30"/>
      <c r="B3" s="30"/>
      <c r="C3" s="30"/>
      <c r="E3" s="15"/>
      <c r="F3" s="33"/>
      <c r="H3" s="31"/>
      <c r="I3" s="33"/>
      <c r="J3" s="15"/>
      <c r="K3" s="33"/>
      <c r="L3" s="15" t="s">
        <v>213</v>
      </c>
      <c r="M3" s="10">
        <f aca="true" t="shared" si="2" ref="M3:AR3">IF(M2&lt;($I$2+$K$2),5,IF(M2&lt;($I$2+2*$K$2),4,IF(M2&lt;($I$2+3*$K$2),3,IF(M2&lt;($I$2+4*$K$2),2,1))))</f>
        <v>3</v>
      </c>
      <c r="N3" s="10">
        <f t="shared" si="2"/>
        <v>3</v>
      </c>
      <c r="O3" s="10">
        <f t="shared" si="2"/>
        <v>3</v>
      </c>
      <c r="P3" s="10">
        <f t="shared" si="2"/>
        <v>3</v>
      </c>
      <c r="Q3" s="10">
        <f t="shared" si="2"/>
        <v>2</v>
      </c>
      <c r="R3" s="10">
        <f t="shared" si="2"/>
        <v>3</v>
      </c>
      <c r="S3" s="10">
        <f t="shared" si="2"/>
        <v>3</v>
      </c>
      <c r="T3" s="10">
        <f t="shared" si="2"/>
        <v>5</v>
      </c>
      <c r="U3" s="10">
        <f t="shared" si="2"/>
        <v>3</v>
      </c>
      <c r="V3" s="10">
        <f t="shared" si="2"/>
        <v>3</v>
      </c>
      <c r="W3" s="10">
        <f t="shared" si="2"/>
        <v>3</v>
      </c>
      <c r="X3" s="10">
        <f t="shared" si="2"/>
        <v>4</v>
      </c>
      <c r="Y3" s="10">
        <f t="shared" si="2"/>
        <v>3</v>
      </c>
      <c r="Z3" s="10">
        <f t="shared" si="2"/>
        <v>5</v>
      </c>
      <c r="AA3" s="10">
        <f t="shared" si="2"/>
        <v>3</v>
      </c>
      <c r="AB3" s="10">
        <f t="shared" si="2"/>
        <v>3</v>
      </c>
      <c r="AC3" s="10">
        <f t="shared" si="2"/>
        <v>3</v>
      </c>
      <c r="AD3" s="10">
        <f t="shared" si="2"/>
        <v>2</v>
      </c>
      <c r="AE3" s="10">
        <f t="shared" si="2"/>
        <v>2</v>
      </c>
      <c r="AF3" s="10">
        <f t="shared" si="2"/>
        <v>3</v>
      </c>
      <c r="AG3" s="10">
        <f t="shared" si="2"/>
        <v>3</v>
      </c>
      <c r="AH3" s="10">
        <f t="shared" si="2"/>
        <v>5</v>
      </c>
      <c r="AI3" s="10">
        <f t="shared" si="2"/>
        <v>3</v>
      </c>
      <c r="AJ3" s="10">
        <f t="shared" si="2"/>
        <v>2</v>
      </c>
      <c r="AK3" s="10">
        <f t="shared" si="2"/>
        <v>5</v>
      </c>
      <c r="AL3" s="10">
        <f t="shared" si="2"/>
        <v>3</v>
      </c>
      <c r="AM3" s="10">
        <f t="shared" si="2"/>
        <v>4</v>
      </c>
      <c r="AN3" s="10">
        <f t="shared" si="2"/>
        <v>4</v>
      </c>
      <c r="AO3" s="10">
        <f t="shared" si="2"/>
        <v>3</v>
      </c>
      <c r="AP3" s="10">
        <f t="shared" si="2"/>
        <v>4</v>
      </c>
      <c r="AQ3" s="10">
        <f t="shared" si="2"/>
        <v>5</v>
      </c>
      <c r="AR3" s="10">
        <f t="shared" si="2"/>
        <v>4</v>
      </c>
      <c r="AS3" s="10">
        <f aca="true" t="shared" si="3" ref="AS3:BX3">IF(AS2&lt;($I$2+$K$2),5,IF(AS2&lt;($I$2+2*$K$2),4,IF(AS2&lt;($I$2+3*$K$2),3,IF(AS2&lt;($I$2+4*$K$2),2,1))))</f>
        <v>5</v>
      </c>
      <c r="AT3" s="10">
        <f t="shared" si="3"/>
        <v>3</v>
      </c>
      <c r="AU3" s="10">
        <f t="shared" si="3"/>
        <v>3</v>
      </c>
      <c r="AV3" s="10">
        <f t="shared" si="3"/>
        <v>5</v>
      </c>
      <c r="AW3" s="10">
        <f t="shared" si="3"/>
        <v>3</v>
      </c>
      <c r="AX3" s="10">
        <f t="shared" si="3"/>
        <v>3</v>
      </c>
      <c r="AY3" s="10">
        <f t="shared" si="3"/>
        <v>2</v>
      </c>
      <c r="AZ3" s="10">
        <f t="shared" si="3"/>
        <v>4</v>
      </c>
      <c r="BA3" s="10">
        <f t="shared" si="3"/>
        <v>3</v>
      </c>
      <c r="BB3" s="10">
        <f t="shared" si="3"/>
        <v>3</v>
      </c>
      <c r="BC3" s="10">
        <f t="shared" si="3"/>
        <v>2</v>
      </c>
      <c r="BD3" s="10">
        <f t="shared" si="3"/>
        <v>2</v>
      </c>
      <c r="BE3" s="10">
        <f t="shared" si="3"/>
        <v>3</v>
      </c>
      <c r="BF3" s="10">
        <f t="shared" si="3"/>
        <v>2</v>
      </c>
      <c r="BG3" s="10">
        <f t="shared" si="3"/>
        <v>2</v>
      </c>
      <c r="BH3" s="10">
        <f t="shared" si="3"/>
        <v>2</v>
      </c>
      <c r="BI3" s="10">
        <f t="shared" si="3"/>
        <v>3</v>
      </c>
      <c r="BJ3" s="10">
        <f t="shared" si="3"/>
        <v>3</v>
      </c>
      <c r="BK3" s="10">
        <f t="shared" si="3"/>
        <v>1</v>
      </c>
    </row>
    <row r="4" spans="1:12" s="12" customFormat="1" ht="12.75">
      <c r="A4" s="12" t="s">
        <v>2</v>
      </c>
      <c r="B4" s="12" t="s">
        <v>8</v>
      </c>
      <c r="C4" s="12" t="s">
        <v>130</v>
      </c>
      <c r="D4" s="12" t="s">
        <v>3</v>
      </c>
      <c r="E4" s="12" t="s">
        <v>4</v>
      </c>
      <c r="F4" s="12" t="s">
        <v>5</v>
      </c>
      <c r="H4" s="12" t="s">
        <v>6</v>
      </c>
      <c r="I4" s="12" t="s">
        <v>117</v>
      </c>
      <c r="J4" s="12" t="s">
        <v>118</v>
      </c>
      <c r="K4" s="12" t="s">
        <v>119</v>
      </c>
      <c r="L4" s="12" t="s">
        <v>120</v>
      </c>
    </row>
    <row r="5" spans="1:63" ht="12.75">
      <c r="A5" s="39" t="s">
        <v>122</v>
      </c>
      <c r="B5" s="39">
        <v>1</v>
      </c>
      <c r="C5" s="39" t="s">
        <v>149</v>
      </c>
      <c r="D5" s="34" t="s">
        <v>150</v>
      </c>
      <c r="E5" s="35">
        <v>0.48055555555555557</v>
      </c>
      <c r="F5" s="35">
        <v>0.5425231481481482</v>
      </c>
      <c r="G5" s="36">
        <f aca="true" t="shared" si="4" ref="G5:G20">IF(ISBLANK(F5),"",F5-E5)</f>
        <v>0.0619675925925926</v>
      </c>
      <c r="H5" s="15" t="str">
        <f>CONCATENATE(HOUR(G5)*60+MINUTE(G5),":",RIGHT(CONCATENATE("0",SECOND(G5)),2))</f>
        <v>89:14</v>
      </c>
      <c r="I5" s="37">
        <f aca="true" t="shared" si="5" ref="I5:I20">IF(ISBLANK(F5),"",IF((G5-J$1)&gt;0,2*(MINUTE(G5-J$1)+IF(SECOND(G5-J$1)&gt;0,1,0)),""))</f>
      </c>
      <c r="J5" s="37">
        <f aca="true" t="shared" si="6" ref="J5:J20">IF(I5="",K5,IF(K5&gt;I5,K5-I5,0))</f>
        <v>114</v>
      </c>
      <c r="K5" s="30">
        <f aca="true" t="shared" si="7" ref="K5:K20">M5*M$3+N5*N$3+O5*O$3+P5*P$3+Q5*Q$3+R5*R$3+S5*S$3+T5*T$3+U5*U$3+V5*V$3+W5*W$3+X5*X$3+Y5*Y$3+Z5*Z$3+AA5*AA$3+AB5*AB$3+AC5*AC$3+AD5*AD$3+AE5*AE$3+AF5*AF$3+AG5*AG$3+AH5*AH$3+AI5*AI$3+AJ5*AJ$3+AK5*AK$3+AL5*AL$3+AM5*AM$3+AN5*AN$3+AO5*AO$3+AP5*AP$3+AQ5*AQ$3+AR5*AR$3+AS5*AS$3+AT5*AT$3+AU5*AU$3+AV5*AV$3+AW5*AW$3+AX5*AX$3+AY5*AY$3+AZ5*AZ$3+BA5*BA$3+BB5*BB$3+BC5*BC$3+BD5*BD$3+BE5*BE$3+BF5*BF$3+BG5*BG$3+BH5*BH$3+BI5*BI$3+BJ5*BJ$3+BK5*BK$3</f>
        <v>114</v>
      </c>
      <c r="L5" s="30">
        <f aca="true" t="shared" si="8" ref="L5:L20">COUNTIF(M5:BK5,"1")</f>
        <v>40</v>
      </c>
      <c r="M5" s="39"/>
      <c r="N5" s="39">
        <v>1</v>
      </c>
      <c r="O5" s="39">
        <v>1</v>
      </c>
      <c r="P5" s="39"/>
      <c r="Q5" s="39">
        <v>1</v>
      </c>
      <c r="R5" s="39">
        <v>1</v>
      </c>
      <c r="S5" s="39">
        <v>1</v>
      </c>
      <c r="T5" s="39"/>
      <c r="U5" s="39">
        <v>1</v>
      </c>
      <c r="V5" s="39">
        <v>1</v>
      </c>
      <c r="W5" s="39">
        <v>1</v>
      </c>
      <c r="X5" s="39">
        <v>1</v>
      </c>
      <c r="Y5" s="39"/>
      <c r="Z5" s="39"/>
      <c r="AA5" s="39">
        <v>1</v>
      </c>
      <c r="AB5" s="39">
        <v>1</v>
      </c>
      <c r="AC5" s="39">
        <v>1</v>
      </c>
      <c r="AD5" s="39">
        <v>1</v>
      </c>
      <c r="AE5" s="39">
        <v>1</v>
      </c>
      <c r="AF5" s="39">
        <v>1</v>
      </c>
      <c r="AG5" s="39">
        <v>1</v>
      </c>
      <c r="AH5" s="39"/>
      <c r="AI5" s="39">
        <v>1</v>
      </c>
      <c r="AJ5" s="39">
        <v>1</v>
      </c>
      <c r="AK5" s="39">
        <v>1</v>
      </c>
      <c r="AL5" s="39">
        <v>1</v>
      </c>
      <c r="AM5" s="39">
        <v>1</v>
      </c>
      <c r="AN5" s="39"/>
      <c r="AO5" s="39">
        <v>1</v>
      </c>
      <c r="AP5" s="39">
        <v>1</v>
      </c>
      <c r="AQ5" s="39"/>
      <c r="AR5" s="39"/>
      <c r="AS5" s="39"/>
      <c r="AT5" s="39">
        <v>1</v>
      </c>
      <c r="AU5" s="39">
        <v>1</v>
      </c>
      <c r="AW5" s="39">
        <v>1</v>
      </c>
      <c r="AX5" s="39">
        <v>1</v>
      </c>
      <c r="AY5" s="39">
        <v>1</v>
      </c>
      <c r="AZ5" s="39">
        <v>1</v>
      </c>
      <c r="BA5" s="39">
        <v>1</v>
      </c>
      <c r="BB5" s="39">
        <v>1</v>
      </c>
      <c r="BC5" s="39">
        <v>1</v>
      </c>
      <c r="BD5" s="39">
        <v>1</v>
      </c>
      <c r="BE5" s="39">
        <v>1</v>
      </c>
      <c r="BF5" s="39">
        <v>1</v>
      </c>
      <c r="BG5" s="39">
        <v>1</v>
      </c>
      <c r="BH5" s="39">
        <v>1</v>
      </c>
      <c r="BI5" s="39">
        <v>1</v>
      </c>
      <c r="BJ5" s="39">
        <v>1</v>
      </c>
      <c r="BK5" s="39">
        <v>1</v>
      </c>
    </row>
    <row r="6" spans="1:63" ht="12.75">
      <c r="A6" s="39" t="s">
        <v>122</v>
      </c>
      <c r="B6" s="39">
        <v>1</v>
      </c>
      <c r="C6" s="39" t="s">
        <v>151</v>
      </c>
      <c r="D6" s="34" t="s">
        <v>152</v>
      </c>
      <c r="E6" s="35">
        <v>0.48055555555555557</v>
      </c>
      <c r="F6" s="35">
        <v>0.5429282407407408</v>
      </c>
      <c r="G6" s="36">
        <f t="shared" si="4"/>
        <v>0.062372685185185184</v>
      </c>
      <c r="H6" s="15" t="str">
        <f aca="true" t="shared" si="9" ref="H6:H20">CONCATENATE(HOUR(G6)*60+MINUTE(G6),":",RIGHT(CONCATENATE("0",SECOND(G6)),2))</f>
        <v>89:49</v>
      </c>
      <c r="I6" s="37">
        <f t="shared" si="5"/>
      </c>
      <c r="J6" s="37">
        <f t="shared" si="6"/>
        <v>99</v>
      </c>
      <c r="K6" s="30">
        <f t="shared" si="7"/>
        <v>99</v>
      </c>
      <c r="L6" s="30">
        <f t="shared" si="8"/>
        <v>35</v>
      </c>
      <c r="M6" s="39">
        <v>1</v>
      </c>
      <c r="N6" s="39"/>
      <c r="O6" s="39">
        <v>1</v>
      </c>
      <c r="P6" s="39">
        <v>1</v>
      </c>
      <c r="Q6" s="39">
        <v>1</v>
      </c>
      <c r="R6" s="39">
        <v>1</v>
      </c>
      <c r="S6" s="39">
        <v>1</v>
      </c>
      <c r="T6" s="39">
        <v>1</v>
      </c>
      <c r="U6" s="39"/>
      <c r="V6" s="39"/>
      <c r="W6" s="39">
        <v>1</v>
      </c>
      <c r="X6" s="39">
        <v>1</v>
      </c>
      <c r="Y6" s="39">
        <v>1</v>
      </c>
      <c r="Z6" s="39"/>
      <c r="AA6" s="39">
        <v>1</v>
      </c>
      <c r="AB6" s="39">
        <v>1</v>
      </c>
      <c r="AC6" s="39">
        <v>1</v>
      </c>
      <c r="AD6" s="39">
        <v>1</v>
      </c>
      <c r="AE6" s="39">
        <v>1</v>
      </c>
      <c r="AF6" s="39"/>
      <c r="AG6" s="39">
        <v>1</v>
      </c>
      <c r="AH6" s="39"/>
      <c r="AI6" s="39">
        <v>1</v>
      </c>
      <c r="AJ6" s="39">
        <v>1</v>
      </c>
      <c r="AK6" s="39"/>
      <c r="AL6" s="39">
        <v>1</v>
      </c>
      <c r="AM6" s="39">
        <v>1</v>
      </c>
      <c r="AN6" s="39">
        <v>1</v>
      </c>
      <c r="AO6" s="39">
        <v>1</v>
      </c>
      <c r="AP6" s="39"/>
      <c r="AQ6" s="39"/>
      <c r="AR6" s="39">
        <v>1</v>
      </c>
      <c r="AS6" s="39"/>
      <c r="AT6" s="39"/>
      <c r="AU6" s="39">
        <v>1</v>
      </c>
      <c r="AW6" s="39">
        <v>1</v>
      </c>
      <c r="AX6" s="39"/>
      <c r="AY6" s="39">
        <v>1</v>
      </c>
      <c r="AZ6" s="39"/>
      <c r="BA6" s="39">
        <v>1</v>
      </c>
      <c r="BB6" s="39"/>
      <c r="BC6" s="39">
        <v>1</v>
      </c>
      <c r="BD6" s="39">
        <v>1</v>
      </c>
      <c r="BE6" s="39"/>
      <c r="BF6" s="39">
        <v>1</v>
      </c>
      <c r="BG6" s="39">
        <v>1</v>
      </c>
      <c r="BH6" s="39">
        <v>1</v>
      </c>
      <c r="BI6" s="39">
        <v>1</v>
      </c>
      <c r="BJ6" s="39">
        <v>1</v>
      </c>
      <c r="BK6" s="39">
        <v>1</v>
      </c>
    </row>
    <row r="7" spans="1:63" ht="12.75">
      <c r="A7" s="39" t="s">
        <v>122</v>
      </c>
      <c r="B7" s="39">
        <v>1</v>
      </c>
      <c r="C7" s="39" t="s">
        <v>153</v>
      </c>
      <c r="D7" s="34" t="s">
        <v>154</v>
      </c>
      <c r="E7" s="35">
        <v>0.48055555555555557</v>
      </c>
      <c r="F7" s="35">
        <v>0.5433333333333333</v>
      </c>
      <c r="G7" s="36">
        <f t="shared" si="4"/>
        <v>0.06277777777777777</v>
      </c>
      <c r="H7" s="15" t="str">
        <f t="shared" si="9"/>
        <v>90:24</v>
      </c>
      <c r="I7" s="37">
        <f t="shared" si="5"/>
        <v>2</v>
      </c>
      <c r="J7" s="37">
        <f t="shared" si="6"/>
        <v>99</v>
      </c>
      <c r="K7" s="30">
        <f t="shared" si="7"/>
        <v>101</v>
      </c>
      <c r="L7" s="30">
        <f t="shared" si="8"/>
        <v>36</v>
      </c>
      <c r="M7" s="39">
        <v>1</v>
      </c>
      <c r="N7" s="39"/>
      <c r="O7" s="39">
        <v>1</v>
      </c>
      <c r="P7" s="39">
        <v>1</v>
      </c>
      <c r="Q7" s="39">
        <v>1</v>
      </c>
      <c r="R7" s="39">
        <v>1</v>
      </c>
      <c r="S7" s="39">
        <v>1</v>
      </c>
      <c r="T7" s="39"/>
      <c r="U7" s="39">
        <v>1</v>
      </c>
      <c r="V7" s="39">
        <v>1</v>
      </c>
      <c r="W7" s="39">
        <v>1</v>
      </c>
      <c r="X7" s="39"/>
      <c r="Y7" s="39">
        <v>1</v>
      </c>
      <c r="Z7" s="39"/>
      <c r="AA7" s="39">
        <v>1</v>
      </c>
      <c r="AB7" s="39">
        <v>1</v>
      </c>
      <c r="AC7" s="39">
        <v>1</v>
      </c>
      <c r="AD7" s="39">
        <v>1</v>
      </c>
      <c r="AE7" s="39">
        <v>1</v>
      </c>
      <c r="AF7" s="39">
        <v>1</v>
      </c>
      <c r="AG7" s="39">
        <v>1</v>
      </c>
      <c r="AH7" s="39"/>
      <c r="AI7" s="39">
        <v>1</v>
      </c>
      <c r="AJ7" s="39">
        <v>1</v>
      </c>
      <c r="AK7" s="39"/>
      <c r="AL7" s="39">
        <v>1</v>
      </c>
      <c r="AM7" s="39">
        <v>1</v>
      </c>
      <c r="AN7" s="39">
        <v>1</v>
      </c>
      <c r="AO7" s="39">
        <v>1</v>
      </c>
      <c r="AP7" s="39"/>
      <c r="AQ7" s="39"/>
      <c r="AR7" s="39">
        <v>1</v>
      </c>
      <c r="AS7" s="39">
        <v>1</v>
      </c>
      <c r="AT7" s="39"/>
      <c r="AU7" s="39">
        <v>1</v>
      </c>
      <c r="AW7" s="39">
        <v>1</v>
      </c>
      <c r="AX7" s="39">
        <v>1</v>
      </c>
      <c r="AY7" s="39">
        <v>1</v>
      </c>
      <c r="AZ7" s="39"/>
      <c r="BA7" s="39">
        <v>1</v>
      </c>
      <c r="BB7" s="39"/>
      <c r="BC7" s="39">
        <v>1</v>
      </c>
      <c r="BD7" s="39">
        <v>1</v>
      </c>
      <c r="BE7" s="39"/>
      <c r="BF7" s="39">
        <v>1</v>
      </c>
      <c r="BG7" s="39">
        <v>1</v>
      </c>
      <c r="BH7" s="39">
        <v>1</v>
      </c>
      <c r="BI7" s="39"/>
      <c r="BJ7" s="39"/>
      <c r="BK7" s="39">
        <v>1</v>
      </c>
    </row>
    <row r="8" spans="1:63" ht="12.75">
      <c r="A8" s="39" t="s">
        <v>122</v>
      </c>
      <c r="B8" s="39">
        <v>1</v>
      </c>
      <c r="C8" s="39" t="s">
        <v>155</v>
      </c>
      <c r="D8" s="34" t="s">
        <v>156</v>
      </c>
      <c r="E8" s="35">
        <v>0.48055555555555557</v>
      </c>
      <c r="F8" s="35">
        <v>0.5429398148148148</v>
      </c>
      <c r="G8" s="36">
        <f t="shared" si="4"/>
        <v>0.06238425925925922</v>
      </c>
      <c r="H8" s="15" t="str">
        <f t="shared" si="9"/>
        <v>89:50</v>
      </c>
      <c r="I8" s="37">
        <f t="shared" si="5"/>
      </c>
      <c r="J8" s="37">
        <f t="shared" si="6"/>
        <v>86</v>
      </c>
      <c r="K8" s="30">
        <f t="shared" si="7"/>
        <v>86</v>
      </c>
      <c r="L8" s="30">
        <f t="shared" si="8"/>
        <v>30</v>
      </c>
      <c r="M8" s="39">
        <v>1</v>
      </c>
      <c r="N8" s="39">
        <v>1</v>
      </c>
      <c r="O8" s="39"/>
      <c r="P8" s="39"/>
      <c r="Q8" s="39"/>
      <c r="R8" s="39"/>
      <c r="S8" s="39"/>
      <c r="T8" s="39"/>
      <c r="U8" s="39">
        <v>1</v>
      </c>
      <c r="V8" s="39">
        <v>1</v>
      </c>
      <c r="W8" s="39"/>
      <c r="X8" s="39">
        <v>1</v>
      </c>
      <c r="Y8" s="39">
        <v>1</v>
      </c>
      <c r="Z8" s="39"/>
      <c r="AA8" s="39"/>
      <c r="AB8" s="39"/>
      <c r="AC8" s="39"/>
      <c r="AD8" s="39">
        <v>1</v>
      </c>
      <c r="AE8" s="39">
        <v>1</v>
      </c>
      <c r="AF8" s="39">
        <v>1</v>
      </c>
      <c r="AG8" s="39"/>
      <c r="AH8" s="39"/>
      <c r="AI8" s="39"/>
      <c r="AJ8" s="39">
        <v>1</v>
      </c>
      <c r="AK8" s="39">
        <v>1</v>
      </c>
      <c r="AL8" s="39">
        <v>1</v>
      </c>
      <c r="AM8" s="39">
        <v>1</v>
      </c>
      <c r="AN8" s="39"/>
      <c r="AO8" s="39">
        <v>1</v>
      </c>
      <c r="AP8" s="39"/>
      <c r="AQ8" s="39"/>
      <c r="AR8" s="39"/>
      <c r="AS8" s="39">
        <v>1</v>
      </c>
      <c r="AT8" s="39">
        <v>1</v>
      </c>
      <c r="AU8" s="39"/>
      <c r="AW8" s="39"/>
      <c r="AX8" s="39">
        <v>1</v>
      </c>
      <c r="AY8" s="39">
        <v>1</v>
      </c>
      <c r="AZ8" s="39">
        <v>1</v>
      </c>
      <c r="BA8" s="39">
        <v>1</v>
      </c>
      <c r="BB8" s="39">
        <v>1</v>
      </c>
      <c r="BC8" s="39">
        <v>1</v>
      </c>
      <c r="BD8" s="39">
        <v>1</v>
      </c>
      <c r="BE8" s="39">
        <v>1</v>
      </c>
      <c r="BF8" s="39">
        <v>1</v>
      </c>
      <c r="BG8" s="39">
        <v>1</v>
      </c>
      <c r="BH8" s="39">
        <v>1</v>
      </c>
      <c r="BI8" s="39">
        <v>1</v>
      </c>
      <c r="BJ8" s="39">
        <v>1</v>
      </c>
      <c r="BK8" s="39">
        <v>1</v>
      </c>
    </row>
    <row r="9" spans="1:63" ht="12.75">
      <c r="A9" s="39" t="s">
        <v>122</v>
      </c>
      <c r="B9" s="39">
        <v>1</v>
      </c>
      <c r="C9" s="39" t="s">
        <v>157</v>
      </c>
      <c r="D9" s="34" t="s">
        <v>206</v>
      </c>
      <c r="E9" s="35">
        <v>0.48055555555555557</v>
      </c>
      <c r="F9" s="35">
        <v>0.5424537037037037</v>
      </c>
      <c r="G9" s="36">
        <f t="shared" si="4"/>
        <v>0.06189814814814815</v>
      </c>
      <c r="H9" s="15" t="str">
        <f t="shared" si="9"/>
        <v>89:08</v>
      </c>
      <c r="I9" s="37">
        <f t="shared" si="5"/>
      </c>
      <c r="J9" s="37">
        <f t="shared" si="6"/>
        <v>76</v>
      </c>
      <c r="K9" s="30">
        <f t="shared" si="7"/>
        <v>76</v>
      </c>
      <c r="L9" s="30">
        <f t="shared" si="8"/>
        <v>27</v>
      </c>
      <c r="M9" s="39"/>
      <c r="N9" s="39"/>
      <c r="O9" s="39">
        <v>1</v>
      </c>
      <c r="P9" s="39">
        <v>1</v>
      </c>
      <c r="Q9" s="39">
        <v>1</v>
      </c>
      <c r="R9" s="39">
        <v>1</v>
      </c>
      <c r="S9" s="39">
        <v>1</v>
      </c>
      <c r="T9" s="39"/>
      <c r="U9" s="39"/>
      <c r="V9" s="39">
        <v>1</v>
      </c>
      <c r="W9" s="39">
        <v>1</v>
      </c>
      <c r="X9" s="39"/>
      <c r="Y9" s="39"/>
      <c r="Z9" s="39"/>
      <c r="AA9" s="39"/>
      <c r="AB9" s="39">
        <v>1</v>
      </c>
      <c r="AC9" s="39">
        <v>1</v>
      </c>
      <c r="AD9" s="39"/>
      <c r="AE9" s="39">
        <v>1</v>
      </c>
      <c r="AF9" s="39">
        <v>1</v>
      </c>
      <c r="AG9" s="39">
        <v>1</v>
      </c>
      <c r="AH9" s="39"/>
      <c r="AI9" s="39">
        <v>1</v>
      </c>
      <c r="AJ9" s="39">
        <v>1</v>
      </c>
      <c r="AK9" s="39"/>
      <c r="AL9" s="39">
        <v>1</v>
      </c>
      <c r="AM9" s="39"/>
      <c r="AN9" s="39">
        <v>1</v>
      </c>
      <c r="AO9" s="39">
        <v>1</v>
      </c>
      <c r="AP9" s="39">
        <v>1</v>
      </c>
      <c r="AQ9" s="39"/>
      <c r="AR9" s="39">
        <v>1</v>
      </c>
      <c r="AS9" s="39"/>
      <c r="AT9" s="39"/>
      <c r="AU9" s="39">
        <v>1</v>
      </c>
      <c r="AW9" s="39">
        <v>1</v>
      </c>
      <c r="AX9" s="39">
        <v>1</v>
      </c>
      <c r="AY9" s="39">
        <v>1</v>
      </c>
      <c r="AZ9" s="39"/>
      <c r="BA9" s="39">
        <v>1</v>
      </c>
      <c r="BB9" s="39"/>
      <c r="BC9" s="39">
        <v>1</v>
      </c>
      <c r="BD9" s="39"/>
      <c r="BE9" s="39"/>
      <c r="BF9" s="39"/>
      <c r="BG9" s="39"/>
      <c r="BH9" s="39">
        <v>1</v>
      </c>
      <c r="BI9" s="39"/>
      <c r="BJ9" s="39"/>
      <c r="BK9" s="39">
        <v>1</v>
      </c>
    </row>
    <row r="10" spans="1:63" ht="12.75">
      <c r="A10" s="39" t="s">
        <v>122</v>
      </c>
      <c r="B10" s="39">
        <v>1</v>
      </c>
      <c r="C10" s="39" t="s">
        <v>158</v>
      </c>
      <c r="D10" s="34" t="s">
        <v>205</v>
      </c>
      <c r="E10" s="35">
        <v>0.48055555555555557</v>
      </c>
      <c r="F10" s="35">
        <v>0.5428472222222223</v>
      </c>
      <c r="G10" s="36">
        <f t="shared" si="4"/>
        <v>0.06229166666666669</v>
      </c>
      <c r="H10" s="15" t="str">
        <f t="shared" si="9"/>
        <v>89:42</v>
      </c>
      <c r="I10" s="37">
        <f t="shared" si="5"/>
      </c>
      <c r="J10" s="37">
        <f t="shared" si="6"/>
        <v>75</v>
      </c>
      <c r="K10" s="30">
        <f t="shared" si="7"/>
        <v>75</v>
      </c>
      <c r="L10" s="30">
        <f t="shared" si="8"/>
        <v>28</v>
      </c>
      <c r="M10" s="39"/>
      <c r="N10" s="39">
        <v>1</v>
      </c>
      <c r="O10" s="39"/>
      <c r="P10" s="39"/>
      <c r="Q10" s="39">
        <v>1</v>
      </c>
      <c r="R10" s="39"/>
      <c r="S10" s="39"/>
      <c r="T10" s="39"/>
      <c r="U10" s="39">
        <v>1</v>
      </c>
      <c r="V10" s="39">
        <v>1</v>
      </c>
      <c r="W10" s="39"/>
      <c r="X10" s="39"/>
      <c r="Y10" s="39">
        <v>1</v>
      </c>
      <c r="Z10" s="39"/>
      <c r="AA10" s="39"/>
      <c r="AB10" s="39"/>
      <c r="AC10" s="39"/>
      <c r="AD10" s="39">
        <v>1</v>
      </c>
      <c r="AE10" s="39">
        <v>1</v>
      </c>
      <c r="AF10" s="39">
        <v>1</v>
      </c>
      <c r="AG10" s="39">
        <v>1</v>
      </c>
      <c r="AH10" s="39"/>
      <c r="AI10" s="39"/>
      <c r="AJ10" s="39">
        <v>1</v>
      </c>
      <c r="AK10" s="39">
        <v>1</v>
      </c>
      <c r="AL10" s="39">
        <v>1</v>
      </c>
      <c r="AM10" s="39"/>
      <c r="AN10" s="39"/>
      <c r="AO10" s="39">
        <v>1</v>
      </c>
      <c r="AP10" s="39"/>
      <c r="AQ10" s="39"/>
      <c r="AR10" s="39"/>
      <c r="AS10" s="39"/>
      <c r="AT10" s="39">
        <v>1</v>
      </c>
      <c r="AU10" s="39"/>
      <c r="AW10" s="39"/>
      <c r="AX10" s="39">
        <v>1</v>
      </c>
      <c r="AY10" s="39">
        <v>1</v>
      </c>
      <c r="AZ10" s="39">
        <v>1</v>
      </c>
      <c r="BA10" s="39">
        <v>1</v>
      </c>
      <c r="BB10" s="39">
        <v>1</v>
      </c>
      <c r="BC10" s="39">
        <v>1</v>
      </c>
      <c r="BD10" s="39">
        <v>1</v>
      </c>
      <c r="BE10" s="39">
        <v>1</v>
      </c>
      <c r="BF10" s="39">
        <v>1</v>
      </c>
      <c r="BG10" s="39">
        <v>1</v>
      </c>
      <c r="BH10" s="39">
        <v>1</v>
      </c>
      <c r="BI10" s="39">
        <v>1</v>
      </c>
      <c r="BJ10" s="39">
        <v>1</v>
      </c>
      <c r="BK10" s="39">
        <v>1</v>
      </c>
    </row>
    <row r="11" spans="1:63" ht="12.75">
      <c r="A11" s="39" t="s">
        <v>122</v>
      </c>
      <c r="B11" s="39">
        <v>1</v>
      </c>
      <c r="C11" s="39" t="s">
        <v>159</v>
      </c>
      <c r="D11" s="34" t="s">
        <v>160</v>
      </c>
      <c r="E11" s="35">
        <v>0.48055555555555557</v>
      </c>
      <c r="F11" s="35">
        <v>0.5449074074074074</v>
      </c>
      <c r="G11" s="36">
        <f t="shared" si="4"/>
        <v>0.06435185185185183</v>
      </c>
      <c r="H11" s="15" t="str">
        <f t="shared" si="9"/>
        <v>92:40</v>
      </c>
      <c r="I11" s="37">
        <f t="shared" si="5"/>
        <v>6</v>
      </c>
      <c r="J11" s="37">
        <f t="shared" si="6"/>
        <v>69</v>
      </c>
      <c r="K11" s="30">
        <f t="shared" si="7"/>
        <v>75</v>
      </c>
      <c r="L11" s="30">
        <f t="shared" si="8"/>
        <v>25</v>
      </c>
      <c r="M11" s="39"/>
      <c r="N11" s="39"/>
      <c r="O11" s="39">
        <v>1</v>
      </c>
      <c r="P11" s="39">
        <v>1</v>
      </c>
      <c r="Q11" s="39">
        <v>1</v>
      </c>
      <c r="R11" s="39">
        <v>1</v>
      </c>
      <c r="S11" s="39">
        <v>1</v>
      </c>
      <c r="T11" s="39"/>
      <c r="U11" s="39"/>
      <c r="V11" s="39">
        <v>1</v>
      </c>
      <c r="W11" s="39">
        <v>1</v>
      </c>
      <c r="X11" s="39"/>
      <c r="Y11" s="39">
        <v>1</v>
      </c>
      <c r="Z11" s="39"/>
      <c r="AA11" s="39">
        <v>1</v>
      </c>
      <c r="AB11" s="39">
        <v>1</v>
      </c>
      <c r="AC11" s="39">
        <v>1</v>
      </c>
      <c r="AD11" s="39">
        <v>1</v>
      </c>
      <c r="AE11" s="39"/>
      <c r="AF11" s="39"/>
      <c r="AG11" s="39"/>
      <c r="AH11" s="39">
        <v>1</v>
      </c>
      <c r="AI11" s="39">
        <v>1</v>
      </c>
      <c r="AJ11" s="39">
        <v>1</v>
      </c>
      <c r="AK11" s="39"/>
      <c r="AL11" s="39"/>
      <c r="AM11" s="39"/>
      <c r="AN11" s="39">
        <v>1</v>
      </c>
      <c r="AO11" s="39">
        <v>1</v>
      </c>
      <c r="AP11" s="39">
        <v>1</v>
      </c>
      <c r="AQ11" s="39">
        <v>1</v>
      </c>
      <c r="AR11" s="39">
        <v>1</v>
      </c>
      <c r="AS11" s="39"/>
      <c r="AT11" s="39"/>
      <c r="AU11" s="39">
        <v>1</v>
      </c>
      <c r="AW11" s="39">
        <v>1</v>
      </c>
      <c r="AX11" s="39"/>
      <c r="AY11" s="39"/>
      <c r="AZ11" s="39"/>
      <c r="BA11" s="39"/>
      <c r="BB11" s="39"/>
      <c r="BC11" s="39"/>
      <c r="BD11" s="39"/>
      <c r="BE11" s="39"/>
      <c r="BF11" s="39">
        <v>1</v>
      </c>
      <c r="BG11" s="39">
        <v>1</v>
      </c>
      <c r="BH11" s="39"/>
      <c r="BI11" s="39"/>
      <c r="BJ11" s="39"/>
      <c r="BK11" s="39">
        <v>1</v>
      </c>
    </row>
    <row r="12" spans="1:63" ht="12.75">
      <c r="A12" s="39" t="s">
        <v>122</v>
      </c>
      <c r="B12" s="39">
        <v>1</v>
      </c>
      <c r="C12" s="39" t="s">
        <v>161</v>
      </c>
      <c r="D12" s="34" t="s">
        <v>162</v>
      </c>
      <c r="E12" s="35">
        <v>0.5069444444444444</v>
      </c>
      <c r="F12" s="35">
        <v>0.5701388888888889</v>
      </c>
      <c r="G12" s="36">
        <f t="shared" si="4"/>
        <v>0.06319444444444444</v>
      </c>
      <c r="H12" s="15" t="str">
        <f t="shared" si="9"/>
        <v>91:00</v>
      </c>
      <c r="I12" s="37">
        <f t="shared" si="5"/>
        <v>2</v>
      </c>
      <c r="J12" s="37">
        <f t="shared" si="6"/>
        <v>67</v>
      </c>
      <c r="K12" s="30">
        <f t="shared" si="7"/>
        <v>69</v>
      </c>
      <c r="L12" s="30">
        <f t="shared" si="8"/>
        <v>23</v>
      </c>
      <c r="M12" s="39">
        <v>1</v>
      </c>
      <c r="N12" s="39"/>
      <c r="O12" s="39">
        <v>1</v>
      </c>
      <c r="P12" s="39">
        <v>1</v>
      </c>
      <c r="Q12" s="39">
        <v>1</v>
      </c>
      <c r="R12" s="39">
        <v>1</v>
      </c>
      <c r="S12" s="39">
        <v>1</v>
      </c>
      <c r="T12" s="39">
        <v>1</v>
      </c>
      <c r="U12" s="39"/>
      <c r="V12" s="39"/>
      <c r="W12" s="39">
        <v>1</v>
      </c>
      <c r="X12" s="39">
        <v>1</v>
      </c>
      <c r="Y12" s="39">
        <v>1</v>
      </c>
      <c r="Z12" s="39">
        <v>1</v>
      </c>
      <c r="AA12" s="39">
        <v>1</v>
      </c>
      <c r="AB12" s="39">
        <v>1</v>
      </c>
      <c r="AC12" s="39">
        <v>1</v>
      </c>
      <c r="AD12" s="39">
        <v>1</v>
      </c>
      <c r="AE12" s="39"/>
      <c r="AF12" s="39"/>
      <c r="AG12" s="39"/>
      <c r="AH12" s="39"/>
      <c r="AI12" s="39">
        <v>1</v>
      </c>
      <c r="AJ12" s="39"/>
      <c r="AK12" s="39"/>
      <c r="AL12" s="39"/>
      <c r="AM12" s="39"/>
      <c r="AN12" s="39"/>
      <c r="AO12" s="39"/>
      <c r="AP12" s="39">
        <v>1</v>
      </c>
      <c r="AQ12" s="39"/>
      <c r="AR12" s="39"/>
      <c r="AS12" s="39"/>
      <c r="AT12" s="39"/>
      <c r="AU12" s="39">
        <v>1</v>
      </c>
      <c r="AW12" s="39"/>
      <c r="AX12" s="39"/>
      <c r="AY12" s="39">
        <v>1</v>
      </c>
      <c r="AZ12" s="39"/>
      <c r="BA12" s="39"/>
      <c r="BB12" s="39">
        <v>1</v>
      </c>
      <c r="BC12" s="39"/>
      <c r="BD12" s="39"/>
      <c r="BE12" s="39">
        <v>1</v>
      </c>
      <c r="BF12" s="39">
        <v>1</v>
      </c>
      <c r="BG12" s="39"/>
      <c r="BH12" s="39"/>
      <c r="BI12" s="39"/>
      <c r="BJ12" s="39"/>
      <c r="BK12" s="39">
        <v>1</v>
      </c>
    </row>
    <row r="13" spans="1:63" ht="12.75">
      <c r="A13" s="39" t="s">
        <v>122</v>
      </c>
      <c r="B13" s="39">
        <v>1</v>
      </c>
      <c r="C13" s="39" t="s">
        <v>163</v>
      </c>
      <c r="D13" s="34" t="s">
        <v>164</v>
      </c>
      <c r="E13" s="35">
        <v>0.4791666666666667</v>
      </c>
      <c r="F13" s="35">
        <v>0.540162037037037</v>
      </c>
      <c r="G13" s="36">
        <f t="shared" si="4"/>
        <v>0.06099537037037034</v>
      </c>
      <c r="H13" s="15" t="str">
        <f t="shared" si="9"/>
        <v>87:50</v>
      </c>
      <c r="I13" s="37">
        <f t="shared" si="5"/>
      </c>
      <c r="J13" s="37">
        <f t="shared" si="6"/>
        <v>56</v>
      </c>
      <c r="K13" s="30">
        <f t="shared" si="7"/>
        <v>56</v>
      </c>
      <c r="L13" s="30">
        <f t="shared" si="8"/>
        <v>19</v>
      </c>
      <c r="M13" s="39"/>
      <c r="N13" s="39">
        <v>1</v>
      </c>
      <c r="O13" s="39">
        <v>1</v>
      </c>
      <c r="P13" s="39">
        <v>1</v>
      </c>
      <c r="Q13" s="39">
        <v>1</v>
      </c>
      <c r="R13" s="39">
        <v>1</v>
      </c>
      <c r="S13" s="39">
        <v>1</v>
      </c>
      <c r="T13" s="39"/>
      <c r="U13" s="39"/>
      <c r="V13" s="39"/>
      <c r="W13" s="39">
        <v>1</v>
      </c>
      <c r="X13" s="39"/>
      <c r="Y13" s="39"/>
      <c r="Z13" s="39"/>
      <c r="AA13" s="39">
        <v>1</v>
      </c>
      <c r="AB13" s="39">
        <v>1</v>
      </c>
      <c r="AC13" s="39">
        <v>1</v>
      </c>
      <c r="AD13" s="39">
        <v>1</v>
      </c>
      <c r="AE13" s="39"/>
      <c r="AF13" s="39"/>
      <c r="AG13" s="39">
        <v>1</v>
      </c>
      <c r="AH13" s="39">
        <v>1</v>
      </c>
      <c r="AI13" s="39"/>
      <c r="AJ13" s="39"/>
      <c r="AK13" s="39"/>
      <c r="AL13" s="39"/>
      <c r="AM13" s="39"/>
      <c r="AN13" s="39">
        <v>1</v>
      </c>
      <c r="AO13" s="39"/>
      <c r="AP13" s="39"/>
      <c r="AQ13" s="39"/>
      <c r="AR13" s="39"/>
      <c r="AS13" s="39"/>
      <c r="AT13" s="39">
        <v>1</v>
      </c>
      <c r="AU13" s="39">
        <v>1</v>
      </c>
      <c r="AW13" s="39">
        <v>1</v>
      </c>
      <c r="AX13" s="39"/>
      <c r="AY13" s="39"/>
      <c r="AZ13" s="39"/>
      <c r="BA13" s="39"/>
      <c r="BB13" s="39">
        <v>1</v>
      </c>
      <c r="BC13" s="39"/>
      <c r="BD13" s="39"/>
      <c r="BE13" s="39"/>
      <c r="BF13" s="39"/>
      <c r="BG13" s="39"/>
      <c r="BH13" s="39"/>
      <c r="BI13" s="39"/>
      <c r="BJ13" s="39"/>
      <c r="BK13" s="39">
        <v>1</v>
      </c>
    </row>
    <row r="14" spans="1:63" ht="12.75">
      <c r="A14" s="39" t="s">
        <v>122</v>
      </c>
      <c r="B14" s="39">
        <v>1</v>
      </c>
      <c r="C14" s="39" t="s">
        <v>165</v>
      </c>
      <c r="D14" s="34" t="s">
        <v>166</v>
      </c>
      <c r="E14" s="35">
        <v>0.4597222222222222</v>
      </c>
      <c r="F14" s="35">
        <v>0.5233101851851852</v>
      </c>
      <c r="G14" s="36">
        <f t="shared" si="4"/>
        <v>0.06358796296296304</v>
      </c>
      <c r="H14" s="15" t="str">
        <f t="shared" si="9"/>
        <v>91:34</v>
      </c>
      <c r="I14" s="37">
        <f t="shared" si="5"/>
        <v>4</v>
      </c>
      <c r="J14" s="37">
        <f t="shared" si="6"/>
        <v>47</v>
      </c>
      <c r="K14" s="30">
        <f t="shared" si="7"/>
        <v>51</v>
      </c>
      <c r="L14" s="30">
        <f t="shared" si="8"/>
        <v>19</v>
      </c>
      <c r="M14" s="39">
        <v>1</v>
      </c>
      <c r="N14" s="39">
        <v>1</v>
      </c>
      <c r="O14" s="39"/>
      <c r="P14" s="39"/>
      <c r="Q14" s="39"/>
      <c r="R14" s="39"/>
      <c r="S14" s="39"/>
      <c r="T14" s="39"/>
      <c r="U14" s="39">
        <v>1</v>
      </c>
      <c r="V14" s="39"/>
      <c r="W14" s="39"/>
      <c r="X14" s="39"/>
      <c r="Y14" s="39"/>
      <c r="Z14" s="39"/>
      <c r="AA14" s="39"/>
      <c r="AB14" s="39"/>
      <c r="AC14" s="39"/>
      <c r="AD14" s="39"/>
      <c r="AE14" s="39">
        <v>1</v>
      </c>
      <c r="AF14" s="39">
        <v>1</v>
      </c>
      <c r="AG14" s="39"/>
      <c r="AH14" s="39"/>
      <c r="AI14" s="39"/>
      <c r="AJ14" s="39">
        <v>1</v>
      </c>
      <c r="AK14" s="39">
        <v>1</v>
      </c>
      <c r="AL14" s="39">
        <v>1</v>
      </c>
      <c r="AM14" s="39"/>
      <c r="AN14" s="39"/>
      <c r="AO14" s="39"/>
      <c r="AP14" s="39"/>
      <c r="AQ14" s="39"/>
      <c r="AR14" s="39"/>
      <c r="AS14" s="39"/>
      <c r="AT14" s="39"/>
      <c r="AU14" s="39"/>
      <c r="AW14" s="39"/>
      <c r="AX14" s="39">
        <v>1</v>
      </c>
      <c r="AY14" s="39"/>
      <c r="AZ14" s="39">
        <v>1</v>
      </c>
      <c r="BA14" s="39">
        <v>1</v>
      </c>
      <c r="BB14" s="39"/>
      <c r="BC14" s="39">
        <v>1</v>
      </c>
      <c r="BD14" s="39">
        <v>1</v>
      </c>
      <c r="BE14" s="39">
        <v>1</v>
      </c>
      <c r="BF14" s="39">
        <v>1</v>
      </c>
      <c r="BG14" s="39">
        <v>1</v>
      </c>
      <c r="BH14" s="39">
        <v>1</v>
      </c>
      <c r="BI14" s="39">
        <v>1</v>
      </c>
      <c r="BJ14" s="39"/>
      <c r="BK14" s="39">
        <v>1</v>
      </c>
    </row>
    <row r="15" spans="1:63" ht="12.75">
      <c r="A15" s="39" t="s">
        <v>122</v>
      </c>
      <c r="B15" s="39">
        <v>1</v>
      </c>
      <c r="C15" s="39" t="s">
        <v>167</v>
      </c>
      <c r="D15" s="34" t="s">
        <v>168</v>
      </c>
      <c r="E15" s="35">
        <v>0.48055555555555557</v>
      </c>
      <c r="F15" s="35">
        <v>0.5477199074074074</v>
      </c>
      <c r="G15" s="36">
        <f t="shared" si="4"/>
        <v>0.06716435185185182</v>
      </c>
      <c r="H15" s="15" t="str">
        <f t="shared" si="9"/>
        <v>96:43</v>
      </c>
      <c r="I15" s="37">
        <f t="shared" si="5"/>
        <v>14</v>
      </c>
      <c r="J15" s="37">
        <f t="shared" si="6"/>
        <v>46</v>
      </c>
      <c r="K15" s="30">
        <f t="shared" si="7"/>
        <v>60</v>
      </c>
      <c r="L15" s="30">
        <f t="shared" si="8"/>
        <v>19</v>
      </c>
      <c r="M15" s="39"/>
      <c r="N15" s="39"/>
      <c r="O15" s="39">
        <v>1</v>
      </c>
      <c r="P15" s="39">
        <v>1</v>
      </c>
      <c r="Q15" s="39">
        <v>1</v>
      </c>
      <c r="R15" s="39"/>
      <c r="S15" s="39"/>
      <c r="T15" s="39"/>
      <c r="U15" s="39"/>
      <c r="V15" s="39"/>
      <c r="W15" s="39">
        <v>1</v>
      </c>
      <c r="X15" s="39"/>
      <c r="Y15" s="39">
        <v>1</v>
      </c>
      <c r="Z15" s="39">
        <v>1</v>
      </c>
      <c r="AA15" s="39">
        <v>1</v>
      </c>
      <c r="AB15" s="39">
        <v>1</v>
      </c>
      <c r="AC15" s="39">
        <v>1</v>
      </c>
      <c r="AD15" s="39">
        <v>1</v>
      </c>
      <c r="AE15" s="39"/>
      <c r="AF15" s="39"/>
      <c r="AG15" s="39">
        <v>1</v>
      </c>
      <c r="AH15" s="39">
        <v>1</v>
      </c>
      <c r="AI15" s="39">
        <v>1</v>
      </c>
      <c r="AJ15" s="39"/>
      <c r="AK15" s="39"/>
      <c r="AL15" s="39"/>
      <c r="AM15" s="39"/>
      <c r="AN15" s="39">
        <v>1</v>
      </c>
      <c r="AO15" s="39"/>
      <c r="AP15" s="39">
        <v>1</v>
      </c>
      <c r="AQ15" s="39"/>
      <c r="AR15" s="39">
        <v>1</v>
      </c>
      <c r="AS15" s="39"/>
      <c r="AT15" s="39"/>
      <c r="AU15" s="39">
        <v>1</v>
      </c>
      <c r="AW15" s="39">
        <v>1</v>
      </c>
      <c r="AX15" s="39"/>
      <c r="AY15" s="39"/>
      <c r="AZ15" s="39"/>
      <c r="BA15" s="39"/>
      <c r="BB15" s="39"/>
      <c r="BC15" s="39"/>
      <c r="BD15" s="39"/>
      <c r="BE15" s="39"/>
      <c r="BF15" s="39"/>
      <c r="BG15" s="39"/>
      <c r="BH15" s="39"/>
      <c r="BI15" s="39"/>
      <c r="BJ15" s="39"/>
      <c r="BK15" s="39">
        <v>1</v>
      </c>
    </row>
    <row r="16" spans="1:63" ht="12.75">
      <c r="A16" s="39" t="s">
        <v>122</v>
      </c>
      <c r="B16" s="39">
        <v>1</v>
      </c>
      <c r="C16" s="39" t="s">
        <v>169</v>
      </c>
      <c r="D16" s="34" t="s">
        <v>170</v>
      </c>
      <c r="E16" s="35">
        <v>0.48055555555555557</v>
      </c>
      <c r="F16" s="35">
        <v>0.5434143518518518</v>
      </c>
      <c r="G16" s="36">
        <f t="shared" si="4"/>
        <v>0.06285879629629626</v>
      </c>
      <c r="H16" s="15" t="str">
        <f t="shared" si="9"/>
        <v>90:31</v>
      </c>
      <c r="I16" s="37">
        <f t="shared" si="5"/>
        <v>2</v>
      </c>
      <c r="J16" s="37">
        <f t="shared" si="6"/>
        <v>49</v>
      </c>
      <c r="K16" s="30">
        <f t="shared" si="7"/>
        <v>51</v>
      </c>
      <c r="L16" s="30">
        <f t="shared" si="8"/>
        <v>20</v>
      </c>
      <c r="M16" s="39"/>
      <c r="N16" s="39">
        <v>1</v>
      </c>
      <c r="O16" s="39"/>
      <c r="P16" s="39"/>
      <c r="Q16" s="39">
        <v>1</v>
      </c>
      <c r="R16" s="39"/>
      <c r="S16" s="39"/>
      <c r="T16" s="39"/>
      <c r="U16" s="39">
        <v>1</v>
      </c>
      <c r="V16" s="39">
        <v>1</v>
      </c>
      <c r="W16" s="39"/>
      <c r="X16" s="39"/>
      <c r="Y16" s="39"/>
      <c r="Z16" s="39"/>
      <c r="AA16" s="39"/>
      <c r="AB16" s="39"/>
      <c r="AC16" s="39"/>
      <c r="AD16" s="39"/>
      <c r="AE16" s="39"/>
      <c r="AF16" s="39"/>
      <c r="AG16" s="39">
        <v>1</v>
      </c>
      <c r="AH16" s="39"/>
      <c r="AI16" s="39"/>
      <c r="AJ16" s="39">
        <v>1</v>
      </c>
      <c r="AK16" s="39"/>
      <c r="AL16" s="39">
        <v>1</v>
      </c>
      <c r="AM16" s="39"/>
      <c r="AN16" s="39"/>
      <c r="AO16" s="39">
        <v>1</v>
      </c>
      <c r="AP16" s="39"/>
      <c r="AQ16" s="39"/>
      <c r="AR16" s="39"/>
      <c r="AS16" s="39"/>
      <c r="AT16" s="39">
        <v>1</v>
      </c>
      <c r="AU16" s="39"/>
      <c r="AW16" s="39"/>
      <c r="AX16" s="39">
        <v>1</v>
      </c>
      <c r="AY16" s="39">
        <v>1</v>
      </c>
      <c r="AZ16" s="39"/>
      <c r="BA16" s="39">
        <v>1</v>
      </c>
      <c r="BB16" s="39">
        <v>1</v>
      </c>
      <c r="BC16" s="39">
        <v>1</v>
      </c>
      <c r="BD16" s="39">
        <v>1</v>
      </c>
      <c r="BE16" s="39"/>
      <c r="BF16" s="39"/>
      <c r="BG16" s="39">
        <v>1</v>
      </c>
      <c r="BH16" s="39">
        <v>1</v>
      </c>
      <c r="BI16" s="39">
        <v>1</v>
      </c>
      <c r="BJ16" s="39">
        <v>1</v>
      </c>
      <c r="BK16" s="39">
        <v>1</v>
      </c>
    </row>
    <row r="17" spans="1:63" ht="12.75">
      <c r="A17" s="39" t="s">
        <v>122</v>
      </c>
      <c r="B17" s="39">
        <v>3</v>
      </c>
      <c r="C17" s="39" t="s">
        <v>171</v>
      </c>
      <c r="D17" s="34" t="s">
        <v>207</v>
      </c>
      <c r="E17" s="35">
        <v>0.48055555555555557</v>
      </c>
      <c r="F17" s="35">
        <v>0.5404166666666667</v>
      </c>
      <c r="G17" s="36">
        <f t="shared" si="4"/>
        <v>0.05986111111111109</v>
      </c>
      <c r="H17" s="15" t="str">
        <f t="shared" si="9"/>
        <v>86:12</v>
      </c>
      <c r="I17" s="37">
        <f t="shared" si="5"/>
      </c>
      <c r="J17" s="37">
        <f t="shared" si="6"/>
        <v>35</v>
      </c>
      <c r="K17" s="30">
        <f t="shared" si="7"/>
        <v>35</v>
      </c>
      <c r="L17" s="30">
        <f t="shared" si="8"/>
        <v>11</v>
      </c>
      <c r="M17" s="39"/>
      <c r="N17" s="39">
        <v>1</v>
      </c>
      <c r="O17" s="39"/>
      <c r="P17" s="39"/>
      <c r="Q17" s="39">
        <v>1</v>
      </c>
      <c r="R17" s="39">
        <v>1</v>
      </c>
      <c r="S17" s="39">
        <v>1</v>
      </c>
      <c r="T17" s="39"/>
      <c r="U17" s="39"/>
      <c r="V17" s="39"/>
      <c r="W17" s="39">
        <v>1</v>
      </c>
      <c r="X17" s="39"/>
      <c r="Y17" s="39"/>
      <c r="Z17" s="39"/>
      <c r="AA17" s="39">
        <v>1</v>
      </c>
      <c r="AB17" s="39">
        <v>1</v>
      </c>
      <c r="AC17" s="39"/>
      <c r="AD17" s="39">
        <v>1</v>
      </c>
      <c r="AE17" s="39"/>
      <c r="AF17" s="39"/>
      <c r="AG17" s="39">
        <v>1</v>
      </c>
      <c r="AH17" s="39">
        <v>1</v>
      </c>
      <c r="AI17" s="39"/>
      <c r="AJ17" s="39"/>
      <c r="AK17" s="39"/>
      <c r="AL17" s="39"/>
      <c r="AM17" s="39"/>
      <c r="AN17" s="39"/>
      <c r="AO17" s="39"/>
      <c r="AP17" s="39"/>
      <c r="AQ17" s="39">
        <v>1</v>
      </c>
      <c r="AR17" s="39"/>
      <c r="AS17" s="39"/>
      <c r="AT17" s="39"/>
      <c r="AU17" s="39"/>
      <c r="AW17" s="39"/>
      <c r="AX17" s="39"/>
      <c r="AY17" s="39"/>
      <c r="AZ17" s="39"/>
      <c r="BA17" s="39"/>
      <c r="BB17" s="39"/>
      <c r="BC17" s="39"/>
      <c r="BD17" s="39"/>
      <c r="BE17" s="39"/>
      <c r="BF17" s="39"/>
      <c r="BG17" s="39"/>
      <c r="BH17" s="39"/>
      <c r="BI17" s="39"/>
      <c r="BJ17" s="39"/>
      <c r="BK17" s="39"/>
    </row>
    <row r="18" spans="1:63" ht="12.75">
      <c r="A18" s="39" t="s">
        <v>122</v>
      </c>
      <c r="B18" s="39">
        <v>1</v>
      </c>
      <c r="C18" s="39" t="s">
        <v>172</v>
      </c>
      <c r="D18" s="34" t="s">
        <v>173</v>
      </c>
      <c r="E18" s="35">
        <v>0.48055555555555557</v>
      </c>
      <c r="F18" s="35">
        <v>0.5450115740740741</v>
      </c>
      <c r="G18" s="36">
        <f t="shared" si="4"/>
        <v>0.06445601851851851</v>
      </c>
      <c r="H18" s="15" t="str">
        <f t="shared" si="9"/>
        <v>92:49</v>
      </c>
      <c r="I18" s="37">
        <f t="shared" si="5"/>
        <v>6</v>
      </c>
      <c r="J18" s="37">
        <f t="shared" si="6"/>
        <v>35</v>
      </c>
      <c r="K18" s="30">
        <f t="shared" si="7"/>
        <v>41</v>
      </c>
      <c r="L18" s="30">
        <f t="shared" si="8"/>
        <v>16</v>
      </c>
      <c r="M18" s="39">
        <v>1</v>
      </c>
      <c r="N18" s="39">
        <v>1</v>
      </c>
      <c r="O18" s="39"/>
      <c r="P18" s="39"/>
      <c r="Q18" s="39"/>
      <c r="R18" s="39"/>
      <c r="S18" s="39"/>
      <c r="T18" s="39"/>
      <c r="U18" s="39">
        <v>1</v>
      </c>
      <c r="V18" s="39"/>
      <c r="W18" s="39"/>
      <c r="X18" s="39"/>
      <c r="Y18" s="39"/>
      <c r="Z18" s="39"/>
      <c r="AA18" s="39"/>
      <c r="AB18" s="39"/>
      <c r="AC18" s="39"/>
      <c r="AD18" s="39"/>
      <c r="AE18" s="39">
        <v>1</v>
      </c>
      <c r="AF18" s="39"/>
      <c r="AG18" s="39"/>
      <c r="AH18" s="39"/>
      <c r="AI18" s="39"/>
      <c r="AJ18" s="39">
        <v>1</v>
      </c>
      <c r="AK18" s="39"/>
      <c r="AL18" s="39"/>
      <c r="AM18" s="39">
        <v>1</v>
      </c>
      <c r="AN18" s="39"/>
      <c r="AO18" s="39"/>
      <c r="AP18" s="39"/>
      <c r="AQ18" s="39"/>
      <c r="AR18" s="39"/>
      <c r="AS18" s="39">
        <v>1</v>
      </c>
      <c r="AT18" s="39">
        <v>1</v>
      </c>
      <c r="AU18" s="39"/>
      <c r="AW18" s="39"/>
      <c r="AX18" s="39">
        <v>1</v>
      </c>
      <c r="AY18" s="39">
        <v>1</v>
      </c>
      <c r="AZ18" s="39"/>
      <c r="BA18" s="39"/>
      <c r="BB18" s="39"/>
      <c r="BC18" s="39">
        <v>1</v>
      </c>
      <c r="BD18" s="39">
        <v>1</v>
      </c>
      <c r="BE18" s="39"/>
      <c r="BF18" s="39">
        <v>1</v>
      </c>
      <c r="BG18" s="39">
        <v>1</v>
      </c>
      <c r="BH18" s="39">
        <v>1</v>
      </c>
      <c r="BI18" s="39"/>
      <c r="BJ18" s="39"/>
      <c r="BK18" s="39">
        <v>1</v>
      </c>
    </row>
    <row r="19" spans="1:63" ht="12.75">
      <c r="A19" s="39" t="s">
        <v>122</v>
      </c>
      <c r="B19" s="39">
        <v>1</v>
      </c>
      <c r="C19" s="39" t="s">
        <v>174</v>
      </c>
      <c r="D19" s="34" t="s">
        <v>175</v>
      </c>
      <c r="E19" s="35">
        <v>0.48055555555555557</v>
      </c>
      <c r="F19" s="35">
        <v>0.5505092592592592</v>
      </c>
      <c r="G19" s="36">
        <f t="shared" si="4"/>
        <v>0.06995370370370363</v>
      </c>
      <c r="H19" s="15" t="str">
        <f t="shared" si="9"/>
        <v>100:44</v>
      </c>
      <c r="I19" s="37">
        <f t="shared" si="5"/>
        <v>22</v>
      </c>
      <c r="J19" s="37">
        <f t="shared" si="6"/>
        <v>32</v>
      </c>
      <c r="K19" s="30">
        <f t="shared" si="7"/>
        <v>54</v>
      </c>
      <c r="L19" s="30">
        <f t="shared" si="8"/>
        <v>20</v>
      </c>
      <c r="M19" s="39">
        <v>1</v>
      </c>
      <c r="N19" s="39">
        <v>1</v>
      </c>
      <c r="O19" s="39"/>
      <c r="P19" s="39"/>
      <c r="Q19" s="39"/>
      <c r="R19" s="39"/>
      <c r="S19" s="39"/>
      <c r="T19" s="39"/>
      <c r="U19" s="39">
        <v>1</v>
      </c>
      <c r="V19" s="39">
        <v>1</v>
      </c>
      <c r="W19" s="39"/>
      <c r="X19" s="39"/>
      <c r="Y19" s="39"/>
      <c r="Z19" s="39"/>
      <c r="AA19" s="39"/>
      <c r="AB19" s="39"/>
      <c r="AC19" s="39"/>
      <c r="AD19" s="39"/>
      <c r="AE19" s="39">
        <v>1</v>
      </c>
      <c r="AF19" s="39">
        <v>1</v>
      </c>
      <c r="AG19" s="39"/>
      <c r="AH19" s="39"/>
      <c r="AI19" s="39"/>
      <c r="AJ19" s="39">
        <v>1</v>
      </c>
      <c r="AK19" s="39"/>
      <c r="AL19" s="39">
        <v>1</v>
      </c>
      <c r="AM19" s="39"/>
      <c r="AN19" s="39"/>
      <c r="AO19" s="39"/>
      <c r="AP19" s="39"/>
      <c r="AQ19" s="39"/>
      <c r="AR19" s="39"/>
      <c r="AS19" s="39"/>
      <c r="AT19" s="39">
        <v>1</v>
      </c>
      <c r="AU19" s="39"/>
      <c r="AW19" s="39"/>
      <c r="AX19" s="39">
        <v>1</v>
      </c>
      <c r="AY19" s="39"/>
      <c r="AZ19" s="39">
        <v>1</v>
      </c>
      <c r="BA19" s="39"/>
      <c r="BB19" s="39">
        <v>1</v>
      </c>
      <c r="BC19" s="39">
        <v>1</v>
      </c>
      <c r="BD19" s="39">
        <v>1</v>
      </c>
      <c r="BE19" s="39">
        <v>1</v>
      </c>
      <c r="BF19" s="39">
        <v>1</v>
      </c>
      <c r="BG19" s="39">
        <v>1</v>
      </c>
      <c r="BH19" s="39">
        <v>1</v>
      </c>
      <c r="BI19" s="39">
        <v>1</v>
      </c>
      <c r="BJ19" s="39">
        <v>1</v>
      </c>
      <c r="BK19" s="39"/>
    </row>
    <row r="20" spans="1:63" ht="12.75">
      <c r="A20" s="39" t="s">
        <v>122</v>
      </c>
      <c r="B20" s="39">
        <v>1</v>
      </c>
      <c r="C20" s="39" t="s">
        <v>176</v>
      </c>
      <c r="D20" s="34" t="s">
        <v>177</v>
      </c>
      <c r="E20" s="35">
        <v>0.4930555555555556</v>
      </c>
      <c r="F20" s="35">
        <v>0.5729166666666666</v>
      </c>
      <c r="G20" s="36">
        <f t="shared" si="4"/>
        <v>0.07986111111111105</v>
      </c>
      <c r="H20" s="15" t="str">
        <f t="shared" si="9"/>
        <v>115:00</v>
      </c>
      <c r="I20" s="37">
        <f t="shared" si="5"/>
        <v>50</v>
      </c>
      <c r="J20" s="37">
        <f t="shared" si="6"/>
        <v>0</v>
      </c>
      <c r="K20" s="30">
        <f t="shared" si="7"/>
        <v>26</v>
      </c>
      <c r="L20" s="30">
        <f t="shared" si="8"/>
        <v>10</v>
      </c>
      <c r="M20" s="39"/>
      <c r="N20" s="39"/>
      <c r="O20" s="39"/>
      <c r="P20" s="39"/>
      <c r="Q20" s="39"/>
      <c r="R20" s="39"/>
      <c r="S20" s="39"/>
      <c r="T20" s="39"/>
      <c r="U20" s="39">
        <v>1</v>
      </c>
      <c r="V20" s="39"/>
      <c r="W20" s="39"/>
      <c r="X20" s="39">
        <v>1</v>
      </c>
      <c r="Y20" s="39"/>
      <c r="Z20" s="39"/>
      <c r="AA20" s="39"/>
      <c r="AB20" s="39"/>
      <c r="AC20" s="39"/>
      <c r="AD20" s="39"/>
      <c r="AE20" s="39">
        <v>1</v>
      </c>
      <c r="AF20" s="39"/>
      <c r="AG20" s="39"/>
      <c r="AH20" s="39"/>
      <c r="AI20" s="39"/>
      <c r="AJ20" s="39"/>
      <c r="AK20" s="39"/>
      <c r="AL20" s="39"/>
      <c r="AM20" s="39"/>
      <c r="AN20" s="39"/>
      <c r="AO20" s="39"/>
      <c r="AP20" s="39"/>
      <c r="AQ20" s="39"/>
      <c r="AR20" s="39"/>
      <c r="AS20" s="39"/>
      <c r="AT20" s="39"/>
      <c r="AU20" s="39"/>
      <c r="AW20" s="39"/>
      <c r="AX20" s="39"/>
      <c r="AY20" s="39">
        <v>1</v>
      </c>
      <c r="AZ20" s="39">
        <v>1</v>
      </c>
      <c r="BA20" s="39"/>
      <c r="BB20" s="39"/>
      <c r="BC20" s="39"/>
      <c r="BD20" s="39">
        <v>1</v>
      </c>
      <c r="BE20" s="39">
        <v>1</v>
      </c>
      <c r="BF20" s="39"/>
      <c r="BG20" s="39"/>
      <c r="BH20" s="39">
        <v>1</v>
      </c>
      <c r="BI20" s="39"/>
      <c r="BJ20" s="39">
        <v>1</v>
      </c>
      <c r="BK20" s="39">
        <v>1</v>
      </c>
    </row>
    <row r="70" spans="1:2" ht="12.75">
      <c r="A70" s="38" t="s">
        <v>22</v>
      </c>
      <c r="B70" s="38" t="s">
        <v>22</v>
      </c>
    </row>
    <row r="71" spans="1:2" ht="12.75">
      <c r="A71" s="38" t="s">
        <v>22</v>
      </c>
      <c r="B71" s="38" t="s">
        <v>22</v>
      </c>
    </row>
    <row r="72" spans="1:2" ht="12.75">
      <c r="A72" s="38" t="s">
        <v>22</v>
      </c>
      <c r="B72" s="38" t="s">
        <v>22</v>
      </c>
    </row>
    <row r="73" spans="1:2" ht="12.75">
      <c r="A73" s="38" t="s">
        <v>22</v>
      </c>
      <c r="B73" s="38" t="s">
        <v>22</v>
      </c>
    </row>
    <row r="74" spans="1:2" ht="12.75">
      <c r="A74" s="38" t="s">
        <v>22</v>
      </c>
      <c r="B74" s="38" t="s">
        <v>22</v>
      </c>
    </row>
    <row r="75" spans="1:2" ht="12.75">
      <c r="A75" s="38" t="s">
        <v>22</v>
      </c>
      <c r="B75" s="38" t="s">
        <v>22</v>
      </c>
    </row>
    <row r="76" spans="1:2" ht="12.75">
      <c r="A76" s="38" t="s">
        <v>22</v>
      </c>
      <c r="B76" s="38" t="s">
        <v>22</v>
      </c>
    </row>
    <row r="77" spans="1:2" ht="12.75">
      <c r="A77" s="38" t="s">
        <v>22</v>
      </c>
      <c r="B77" s="38" t="s">
        <v>22</v>
      </c>
    </row>
    <row r="78" spans="1:2" ht="12.75">
      <c r="A78" s="38" t="s">
        <v>22</v>
      </c>
      <c r="B78" s="38" t="s">
        <v>22</v>
      </c>
    </row>
    <row r="79" spans="1:2" ht="12.75">
      <c r="A79" s="38" t="s">
        <v>22</v>
      </c>
      <c r="B79" s="38" t="s">
        <v>22</v>
      </c>
    </row>
    <row r="80" spans="1:2" ht="12.75">
      <c r="A80" s="38" t="s">
        <v>22</v>
      </c>
      <c r="B80" s="38" t="s">
        <v>22</v>
      </c>
    </row>
    <row r="81" spans="1:2" ht="12.75">
      <c r="A81" s="38" t="s">
        <v>22</v>
      </c>
      <c r="B81" s="38" t="s">
        <v>22</v>
      </c>
    </row>
    <row r="82" spans="1:2" ht="12.75">
      <c r="A82" s="38" t="s">
        <v>22</v>
      </c>
      <c r="B82" s="38" t="s">
        <v>22</v>
      </c>
    </row>
    <row r="83" spans="1:2" ht="12.75">
      <c r="A83" s="38" t="s">
        <v>22</v>
      </c>
      <c r="B83" s="38" t="s">
        <v>22</v>
      </c>
    </row>
    <row r="84" spans="1:2" ht="12.75">
      <c r="A84" s="38" t="s">
        <v>22</v>
      </c>
      <c r="B84" s="38" t="s">
        <v>22</v>
      </c>
    </row>
    <row r="85" spans="1:2" ht="12.75">
      <c r="A85" s="38" t="s">
        <v>22</v>
      </c>
      <c r="B85" s="38" t="s">
        <v>22</v>
      </c>
    </row>
    <row r="86" spans="1:2" ht="12.75">
      <c r="A86" s="38" t="s">
        <v>22</v>
      </c>
      <c r="B86" s="38" t="s">
        <v>22</v>
      </c>
    </row>
    <row r="87" spans="1:2" ht="12.75">
      <c r="A87" s="38" t="s">
        <v>22</v>
      </c>
      <c r="B87" s="38" t="s">
        <v>22</v>
      </c>
    </row>
    <row r="88" spans="1:2" ht="12.75">
      <c r="A88" s="38" t="s">
        <v>22</v>
      </c>
      <c r="B88" s="38" t="s">
        <v>22</v>
      </c>
    </row>
    <row r="89" spans="1:2" ht="12.75">
      <c r="A89" s="38" t="s">
        <v>22</v>
      </c>
      <c r="B89" s="38" t="s">
        <v>22</v>
      </c>
    </row>
    <row r="90" spans="1:2" ht="12.75">
      <c r="A90" s="38" t="s">
        <v>22</v>
      </c>
      <c r="B90" s="38" t="s">
        <v>22</v>
      </c>
    </row>
    <row r="91" spans="1:2" ht="12.75">
      <c r="A91" s="38" t="s">
        <v>22</v>
      </c>
      <c r="B91" s="38" t="s">
        <v>22</v>
      </c>
    </row>
    <row r="92" spans="1:2" ht="12.75">
      <c r="A92" s="38" t="s">
        <v>22</v>
      </c>
      <c r="B92" s="38" t="s">
        <v>22</v>
      </c>
    </row>
    <row r="93" spans="1:2" ht="12.75">
      <c r="A93" s="38" t="s">
        <v>22</v>
      </c>
      <c r="B93" s="38" t="s">
        <v>22</v>
      </c>
    </row>
    <row r="94" spans="1:2" ht="12.75">
      <c r="A94" s="38" t="s">
        <v>22</v>
      </c>
      <c r="B94" s="38" t="s">
        <v>22</v>
      </c>
    </row>
    <row r="95" spans="1:2" ht="12.75">
      <c r="A95" s="38" t="s">
        <v>22</v>
      </c>
      <c r="B95" s="38" t="s">
        <v>22</v>
      </c>
    </row>
    <row r="96" spans="1:2" ht="12.75">
      <c r="A96" s="38" t="s">
        <v>22</v>
      </c>
      <c r="B96" s="38" t="s">
        <v>22</v>
      </c>
    </row>
    <row r="97" spans="1:2" ht="12.75">
      <c r="A97" s="38" t="s">
        <v>22</v>
      </c>
      <c r="B97" s="38" t="s">
        <v>22</v>
      </c>
    </row>
    <row r="98" spans="1:2" ht="12.75">
      <c r="A98" s="38" t="s">
        <v>22</v>
      </c>
      <c r="B98" s="38" t="s">
        <v>22</v>
      </c>
    </row>
    <row r="99" spans="1:2" ht="12.75">
      <c r="A99" s="38" t="s">
        <v>22</v>
      </c>
      <c r="B99" s="38" t="s">
        <v>22</v>
      </c>
    </row>
    <row r="100" spans="1:2" ht="12.75">
      <c r="A100" s="38" t="s">
        <v>22</v>
      </c>
      <c r="B100" s="38" t="s">
        <v>22</v>
      </c>
    </row>
    <row r="101" spans="1:2" ht="12.75">
      <c r="A101" s="38" t="s">
        <v>22</v>
      </c>
      <c r="B101" s="38" t="s">
        <v>22</v>
      </c>
    </row>
    <row r="102" spans="1:2" ht="12.75">
      <c r="A102" s="38" t="s">
        <v>22</v>
      </c>
      <c r="B102" s="38" t="s">
        <v>22</v>
      </c>
    </row>
    <row r="103" spans="1:2" ht="12.75">
      <c r="A103" s="38" t="s">
        <v>22</v>
      </c>
      <c r="B103" s="38" t="s">
        <v>22</v>
      </c>
    </row>
    <row r="104" spans="1:2" ht="12.75">
      <c r="A104" s="38" t="s">
        <v>22</v>
      </c>
      <c r="B104" s="38" t="s">
        <v>22</v>
      </c>
    </row>
    <row r="105" spans="1:2" ht="12.75">
      <c r="A105" s="38" t="s">
        <v>22</v>
      </c>
      <c r="B105" s="38" t="s">
        <v>22</v>
      </c>
    </row>
    <row r="106" spans="1:2" ht="12.75">
      <c r="A106" s="38" t="s">
        <v>22</v>
      </c>
      <c r="B106" s="38" t="s">
        <v>22</v>
      </c>
    </row>
    <row r="107" spans="1:2" ht="12.75">
      <c r="A107" s="38" t="s">
        <v>22</v>
      </c>
      <c r="B107" s="38" t="s">
        <v>22</v>
      </c>
    </row>
    <row r="108" spans="1:2" ht="12.75">
      <c r="A108" s="38" t="s">
        <v>22</v>
      </c>
      <c r="B108" s="38" t="s">
        <v>22</v>
      </c>
    </row>
    <row r="109" spans="1:2" ht="12.75">
      <c r="A109" s="38" t="s">
        <v>22</v>
      </c>
      <c r="B109" s="38" t="s">
        <v>22</v>
      </c>
    </row>
    <row r="110" spans="1:2" ht="12.75">
      <c r="A110" s="38" t="s">
        <v>22</v>
      </c>
      <c r="B110" s="38" t="s">
        <v>22</v>
      </c>
    </row>
    <row r="111" spans="1:2" ht="12.75">
      <c r="A111" s="38" t="s">
        <v>22</v>
      </c>
      <c r="B111" s="38" t="s">
        <v>22</v>
      </c>
    </row>
    <row r="112" spans="1:2" ht="12.75">
      <c r="A112" s="38" t="s">
        <v>22</v>
      </c>
      <c r="B112" s="38" t="s">
        <v>22</v>
      </c>
    </row>
    <row r="113" spans="1:2" ht="12.75">
      <c r="A113" s="38" t="s">
        <v>22</v>
      </c>
      <c r="B113" s="38" t="s">
        <v>22</v>
      </c>
    </row>
    <row r="114" spans="1:2" ht="12.75">
      <c r="A114" s="38" t="s">
        <v>22</v>
      </c>
      <c r="B114" s="38" t="s">
        <v>22</v>
      </c>
    </row>
    <row r="115" spans="1:2" ht="12.75">
      <c r="A115" s="38" t="s">
        <v>22</v>
      </c>
      <c r="B115" s="38" t="s">
        <v>22</v>
      </c>
    </row>
    <row r="116" spans="1:2" ht="12.75">
      <c r="A116" s="38" t="s">
        <v>22</v>
      </c>
      <c r="B116" s="38" t="s">
        <v>22</v>
      </c>
    </row>
    <row r="117" spans="1:2" ht="12.75">
      <c r="A117" s="38" t="s">
        <v>22</v>
      </c>
      <c r="B117" s="38" t="s">
        <v>22</v>
      </c>
    </row>
    <row r="118" spans="1:2" ht="12.75">
      <c r="A118" s="38" t="s">
        <v>22</v>
      </c>
      <c r="B118" s="38" t="s">
        <v>22</v>
      </c>
    </row>
    <row r="119" spans="1:2" ht="12.75">
      <c r="A119" s="38" t="s">
        <v>22</v>
      </c>
      <c r="B119" s="38" t="s">
        <v>22</v>
      </c>
    </row>
    <row r="120" spans="1:2" ht="12.75">
      <c r="A120" s="38" t="s">
        <v>22</v>
      </c>
      <c r="B120" s="38" t="s">
        <v>22</v>
      </c>
    </row>
    <row r="121" spans="1:2" ht="12.75">
      <c r="A121" s="38" t="s">
        <v>22</v>
      </c>
      <c r="B121" s="38" t="s">
        <v>22</v>
      </c>
    </row>
    <row r="122" spans="1:2" ht="12.75">
      <c r="A122" s="38" t="s">
        <v>22</v>
      </c>
      <c r="B122" s="38" t="s">
        <v>22</v>
      </c>
    </row>
    <row r="123" spans="1:2" ht="12.75">
      <c r="A123" s="38" t="s">
        <v>22</v>
      </c>
      <c r="B123" s="38" t="s">
        <v>22</v>
      </c>
    </row>
    <row r="124" spans="1:2" ht="12.75">
      <c r="A124" s="38" t="s">
        <v>22</v>
      </c>
      <c r="B124" s="38" t="s">
        <v>22</v>
      </c>
    </row>
    <row r="125" spans="1:2" ht="12.75">
      <c r="A125" s="38" t="s">
        <v>22</v>
      </c>
      <c r="B125" s="38" t="s">
        <v>22</v>
      </c>
    </row>
    <row r="126" spans="1:2" ht="12.75">
      <c r="A126" s="38" t="s">
        <v>22</v>
      </c>
      <c r="B126" s="38" t="s">
        <v>22</v>
      </c>
    </row>
    <row r="127" spans="1:2" ht="12.75">
      <c r="A127" s="38" t="s">
        <v>22</v>
      </c>
      <c r="B127" s="38" t="s">
        <v>22</v>
      </c>
    </row>
    <row r="128" spans="1:2" ht="12.75">
      <c r="A128" s="38" t="s">
        <v>22</v>
      </c>
      <c r="B128" s="38" t="s">
        <v>22</v>
      </c>
    </row>
    <row r="129" spans="1:2" ht="12.75">
      <c r="A129" s="38" t="s">
        <v>22</v>
      </c>
      <c r="B129" s="38" t="s">
        <v>22</v>
      </c>
    </row>
    <row r="130" spans="1:2" ht="12.75">
      <c r="A130" s="38" t="s">
        <v>22</v>
      </c>
      <c r="B130" s="38" t="s">
        <v>22</v>
      </c>
    </row>
    <row r="131" spans="1:2" ht="12.75">
      <c r="A131" s="38" t="s">
        <v>22</v>
      </c>
      <c r="B131" s="38" t="s">
        <v>22</v>
      </c>
    </row>
    <row r="132" spans="1:2" ht="12.75">
      <c r="A132" s="38" t="s">
        <v>22</v>
      </c>
      <c r="B132" s="38" t="s">
        <v>22</v>
      </c>
    </row>
    <row r="133" spans="1:2" ht="12.75">
      <c r="A133" s="38" t="s">
        <v>22</v>
      </c>
      <c r="B133" s="38" t="s">
        <v>22</v>
      </c>
    </row>
    <row r="134" spans="1:2" ht="12.75">
      <c r="A134" s="38" t="s">
        <v>22</v>
      </c>
      <c r="B134" s="38" t="s">
        <v>22</v>
      </c>
    </row>
    <row r="135" spans="1:2" ht="12.75">
      <c r="A135" s="38" t="s">
        <v>22</v>
      </c>
      <c r="B135" s="38" t="s">
        <v>22</v>
      </c>
    </row>
    <row r="136" spans="1:2" ht="12.75">
      <c r="A136" s="38" t="s">
        <v>22</v>
      </c>
      <c r="B136" s="38" t="s">
        <v>22</v>
      </c>
    </row>
    <row r="137" spans="1:2" ht="12.75">
      <c r="A137" s="38" t="s">
        <v>22</v>
      </c>
      <c r="B137" s="38" t="s">
        <v>22</v>
      </c>
    </row>
    <row r="138" spans="1:2" ht="12.75">
      <c r="A138" s="38" t="s">
        <v>22</v>
      </c>
      <c r="B138" s="38" t="s">
        <v>22</v>
      </c>
    </row>
    <row r="139" spans="1:2" ht="12.75">
      <c r="A139" s="38" t="s">
        <v>22</v>
      </c>
      <c r="B139" s="38" t="s">
        <v>22</v>
      </c>
    </row>
    <row r="140" spans="1:2" ht="12.75">
      <c r="A140" s="38" t="s">
        <v>22</v>
      </c>
      <c r="B140" s="38" t="s">
        <v>22</v>
      </c>
    </row>
    <row r="141" spans="1:2" ht="12.75">
      <c r="A141" s="38" t="s">
        <v>22</v>
      </c>
      <c r="B141" s="38" t="s">
        <v>22</v>
      </c>
    </row>
    <row r="142" spans="1:2" ht="12.75">
      <c r="A142" s="38" t="s">
        <v>22</v>
      </c>
      <c r="B142" s="38" t="s">
        <v>22</v>
      </c>
    </row>
    <row r="143" spans="1:2" ht="12.75">
      <c r="A143" s="38" t="s">
        <v>22</v>
      </c>
      <c r="B143" s="38" t="s">
        <v>22</v>
      </c>
    </row>
    <row r="144" spans="1:2" ht="12.75">
      <c r="A144" s="38" t="s">
        <v>22</v>
      </c>
      <c r="B144" s="38" t="s">
        <v>22</v>
      </c>
    </row>
    <row r="145" spans="1:2" ht="12.75">
      <c r="A145" s="38" t="s">
        <v>22</v>
      </c>
      <c r="B145" s="38" t="s">
        <v>22</v>
      </c>
    </row>
    <row r="146" spans="1:2" ht="12.75">
      <c r="A146" s="38" t="s">
        <v>22</v>
      </c>
      <c r="B146" s="38" t="s">
        <v>22</v>
      </c>
    </row>
    <row r="147" spans="1:2" ht="12.75">
      <c r="A147" s="38" t="s">
        <v>22</v>
      </c>
      <c r="B147" s="38" t="s">
        <v>22</v>
      </c>
    </row>
    <row r="148" spans="1:2" ht="12.75">
      <c r="A148" s="38" t="s">
        <v>22</v>
      </c>
      <c r="B148" s="38" t="s">
        <v>22</v>
      </c>
    </row>
    <row r="149" spans="1:2" ht="12.75">
      <c r="A149" s="38" t="s">
        <v>22</v>
      </c>
      <c r="B149" s="38" t="s">
        <v>22</v>
      </c>
    </row>
    <row r="150" spans="1:2" ht="12.75">
      <c r="A150" s="38" t="s">
        <v>22</v>
      </c>
      <c r="B150" s="38" t="s">
        <v>22</v>
      </c>
    </row>
    <row r="151" spans="1:2" ht="12.75">
      <c r="A151" s="38" t="s">
        <v>22</v>
      </c>
      <c r="B151" s="38" t="s">
        <v>22</v>
      </c>
    </row>
    <row r="152" spans="1:2" ht="12.75">
      <c r="A152" s="38" t="s">
        <v>22</v>
      </c>
      <c r="B152" s="38" t="s">
        <v>22</v>
      </c>
    </row>
    <row r="153" spans="1:2" ht="12.75">
      <c r="A153" s="38" t="s">
        <v>22</v>
      </c>
      <c r="B153" s="38" t="s">
        <v>22</v>
      </c>
    </row>
    <row r="154" spans="1:2" ht="12.75">
      <c r="A154" s="38" t="s">
        <v>22</v>
      </c>
      <c r="B154" s="38" t="s">
        <v>22</v>
      </c>
    </row>
    <row r="155" spans="1:2" ht="12.75">
      <c r="A155" s="38" t="s">
        <v>22</v>
      </c>
      <c r="B155" s="38" t="s">
        <v>22</v>
      </c>
    </row>
    <row r="156" spans="1:2" ht="12.75">
      <c r="A156" s="38" t="s">
        <v>22</v>
      </c>
      <c r="B156" s="38" t="s">
        <v>22</v>
      </c>
    </row>
    <row r="157" spans="1:2" ht="12.75">
      <c r="A157" s="38" t="s">
        <v>22</v>
      </c>
      <c r="B157" s="38" t="s">
        <v>22</v>
      </c>
    </row>
    <row r="158" spans="1:2" ht="12.75">
      <c r="A158" s="38" t="s">
        <v>22</v>
      </c>
      <c r="B158" s="38" t="s">
        <v>22</v>
      </c>
    </row>
    <row r="159" spans="1:2" ht="12.75">
      <c r="A159" s="38" t="s">
        <v>22</v>
      </c>
      <c r="B159" s="38" t="s">
        <v>22</v>
      </c>
    </row>
    <row r="160" spans="1:2" ht="12.75">
      <c r="A160" s="38" t="s">
        <v>22</v>
      </c>
      <c r="B160" s="38" t="s">
        <v>22</v>
      </c>
    </row>
    <row r="161" spans="1:2" ht="12.75">
      <c r="A161" s="38" t="s">
        <v>22</v>
      </c>
      <c r="B161" s="38" t="s">
        <v>22</v>
      </c>
    </row>
    <row r="162" spans="1:2" ht="12.75">
      <c r="A162" s="38" t="s">
        <v>22</v>
      </c>
      <c r="B162" s="38" t="s">
        <v>22</v>
      </c>
    </row>
    <row r="163" spans="1:2" ht="12.75">
      <c r="A163" s="38" t="s">
        <v>22</v>
      </c>
      <c r="B163" s="38" t="s">
        <v>22</v>
      </c>
    </row>
    <row r="164" spans="1:2" ht="12.75">
      <c r="A164" s="38" t="s">
        <v>22</v>
      </c>
      <c r="B164" s="38" t="s">
        <v>22</v>
      </c>
    </row>
    <row r="165" spans="1:2" ht="12.75">
      <c r="A165" s="38" t="s">
        <v>22</v>
      </c>
      <c r="B165" s="38" t="s">
        <v>22</v>
      </c>
    </row>
    <row r="166" spans="1:2" ht="12.75">
      <c r="A166" s="38" t="s">
        <v>22</v>
      </c>
      <c r="B166" s="38" t="s">
        <v>22</v>
      </c>
    </row>
    <row r="167" spans="1:2" ht="12.75">
      <c r="A167" s="38" t="s">
        <v>22</v>
      </c>
      <c r="B167" s="38" t="s">
        <v>22</v>
      </c>
    </row>
    <row r="168" spans="1:2" ht="12.75">
      <c r="A168" s="38" t="s">
        <v>22</v>
      </c>
      <c r="B168" s="38" t="s">
        <v>22</v>
      </c>
    </row>
    <row r="169" spans="1:2" ht="12.75">
      <c r="A169" s="38" t="s">
        <v>22</v>
      </c>
      <c r="B169" s="38" t="s">
        <v>22</v>
      </c>
    </row>
    <row r="170" spans="1:2" ht="12.75">
      <c r="A170" s="38" t="s">
        <v>22</v>
      </c>
      <c r="B170" s="38" t="s">
        <v>22</v>
      </c>
    </row>
    <row r="171" spans="1:2" ht="12.75">
      <c r="A171" s="38" t="s">
        <v>22</v>
      </c>
      <c r="B171" s="38" t="s">
        <v>22</v>
      </c>
    </row>
    <row r="172" spans="1:2" ht="12.75">
      <c r="A172" s="38" t="s">
        <v>22</v>
      </c>
      <c r="B172" s="38" t="s">
        <v>22</v>
      </c>
    </row>
    <row r="173" spans="1:2" ht="12.75">
      <c r="A173" s="38" t="s">
        <v>22</v>
      </c>
      <c r="B173" s="38" t="s">
        <v>22</v>
      </c>
    </row>
    <row r="174" spans="1:2" ht="12.75">
      <c r="A174" s="38" t="s">
        <v>22</v>
      </c>
      <c r="B174" s="38" t="s">
        <v>22</v>
      </c>
    </row>
    <row r="175" spans="1:2" ht="12.75">
      <c r="A175" s="38" t="s">
        <v>22</v>
      </c>
      <c r="B175" s="38" t="s">
        <v>22</v>
      </c>
    </row>
    <row r="176" spans="1:2" ht="12.75">
      <c r="A176" s="38" t="s">
        <v>22</v>
      </c>
      <c r="B176" s="38" t="s">
        <v>22</v>
      </c>
    </row>
    <row r="177" spans="1:2" ht="12.75">
      <c r="A177" s="38" t="s">
        <v>22</v>
      </c>
      <c r="B177" s="38" t="s">
        <v>22</v>
      </c>
    </row>
    <row r="178" spans="1:2" ht="12.75">
      <c r="A178" s="38" t="s">
        <v>22</v>
      </c>
      <c r="B178" s="38" t="s">
        <v>22</v>
      </c>
    </row>
    <row r="179" spans="1:2" ht="12.75">
      <c r="A179" s="38" t="s">
        <v>22</v>
      </c>
      <c r="B179" s="38" t="s">
        <v>22</v>
      </c>
    </row>
    <row r="180" spans="1:2" ht="12.75">
      <c r="A180" s="38" t="s">
        <v>22</v>
      </c>
      <c r="B180" s="38" t="s">
        <v>22</v>
      </c>
    </row>
    <row r="181" spans="1:2" ht="12.75">
      <c r="A181" s="38" t="s">
        <v>22</v>
      </c>
      <c r="B181" s="38" t="s">
        <v>22</v>
      </c>
    </row>
    <row r="182" spans="1:2" ht="12.75">
      <c r="A182" s="38" t="s">
        <v>22</v>
      </c>
      <c r="B182" s="38" t="s">
        <v>22</v>
      </c>
    </row>
    <row r="183" spans="1:2" ht="12.75">
      <c r="A183" s="38" t="s">
        <v>22</v>
      </c>
      <c r="B183" s="38" t="s">
        <v>22</v>
      </c>
    </row>
    <row r="184" spans="1:2" ht="12.75">
      <c r="A184" s="38" t="s">
        <v>22</v>
      </c>
      <c r="B184" s="38" t="s">
        <v>22</v>
      </c>
    </row>
    <row r="185" spans="1:2" ht="12.75">
      <c r="A185" s="38" t="s">
        <v>22</v>
      </c>
      <c r="B185" s="38" t="s">
        <v>22</v>
      </c>
    </row>
    <row r="186" spans="1:2" ht="12.75">
      <c r="A186" s="38" t="s">
        <v>22</v>
      </c>
      <c r="B186" s="38" t="s">
        <v>22</v>
      </c>
    </row>
    <row r="187" spans="1:2" ht="12.75">
      <c r="A187" s="38" t="s">
        <v>22</v>
      </c>
      <c r="B187" s="38" t="s">
        <v>22</v>
      </c>
    </row>
    <row r="188" spans="1:2" ht="12.75">
      <c r="A188" s="38" t="s">
        <v>22</v>
      </c>
      <c r="B188" s="38" t="s">
        <v>22</v>
      </c>
    </row>
    <row r="189" spans="1:2" ht="12.75">
      <c r="A189" s="38" t="s">
        <v>22</v>
      </c>
      <c r="B189" s="38" t="s">
        <v>22</v>
      </c>
    </row>
    <row r="190" spans="1:2" ht="12.75">
      <c r="A190" s="38" t="s">
        <v>22</v>
      </c>
      <c r="B190" s="38" t="s">
        <v>22</v>
      </c>
    </row>
    <row r="191" spans="1:2" ht="12.75">
      <c r="A191" s="38" t="s">
        <v>22</v>
      </c>
      <c r="B191" s="38" t="s">
        <v>22</v>
      </c>
    </row>
    <row r="192" spans="1:2" ht="12.75">
      <c r="A192" s="38" t="s">
        <v>22</v>
      </c>
      <c r="B192" s="38" t="s">
        <v>22</v>
      </c>
    </row>
    <row r="193" spans="1:2" ht="12.75">
      <c r="A193" s="38" t="s">
        <v>22</v>
      </c>
      <c r="B193" s="38" t="s">
        <v>22</v>
      </c>
    </row>
    <row r="194" spans="1:2" ht="12.75">
      <c r="A194" s="38" t="s">
        <v>22</v>
      </c>
      <c r="B194" s="38" t="s">
        <v>22</v>
      </c>
    </row>
    <row r="195" spans="1:2" ht="12.75">
      <c r="A195" s="38" t="s">
        <v>22</v>
      </c>
      <c r="B195" s="38" t="s">
        <v>22</v>
      </c>
    </row>
    <row r="196" spans="1:2" ht="12.75">
      <c r="A196" s="38" t="s">
        <v>22</v>
      </c>
      <c r="B196" s="38" t="s">
        <v>22</v>
      </c>
    </row>
    <row r="197" spans="1:2" ht="12.75">
      <c r="A197" s="38" t="s">
        <v>22</v>
      </c>
      <c r="B197" s="38" t="s">
        <v>22</v>
      </c>
    </row>
    <row r="198" spans="1:2" ht="12.75">
      <c r="A198" s="38" t="s">
        <v>22</v>
      </c>
      <c r="B198" s="38" t="s">
        <v>22</v>
      </c>
    </row>
    <row r="199" spans="1:2" ht="12.75">
      <c r="A199" s="38" t="s">
        <v>22</v>
      </c>
      <c r="B199" s="38" t="s">
        <v>22</v>
      </c>
    </row>
    <row r="200" spans="1:2" ht="12.75">
      <c r="A200" s="38" t="s">
        <v>22</v>
      </c>
      <c r="B200" s="38" t="s">
        <v>22</v>
      </c>
    </row>
    <row r="201" spans="1:2" ht="12.75">
      <c r="A201" s="38" t="s">
        <v>22</v>
      </c>
      <c r="B201" s="38" t="s">
        <v>22</v>
      </c>
    </row>
    <row r="202" spans="1:2" ht="12.75">
      <c r="A202" s="38" t="s">
        <v>22</v>
      </c>
      <c r="B202" s="38" t="s">
        <v>22</v>
      </c>
    </row>
    <row r="203" spans="1:2" ht="12.75">
      <c r="A203" s="38" t="s">
        <v>22</v>
      </c>
      <c r="B203" s="38" t="s">
        <v>22</v>
      </c>
    </row>
    <row r="204" spans="1:2" ht="12.75">
      <c r="A204" s="38" t="s">
        <v>22</v>
      </c>
      <c r="B204" s="38" t="s">
        <v>22</v>
      </c>
    </row>
    <row r="205" spans="1:2" ht="12.75">
      <c r="A205" s="38" t="s">
        <v>22</v>
      </c>
      <c r="B205" s="38" t="s">
        <v>22</v>
      </c>
    </row>
    <row r="206" spans="1:2" ht="12.75">
      <c r="A206" s="38" t="s">
        <v>22</v>
      </c>
      <c r="B206" s="38" t="s">
        <v>22</v>
      </c>
    </row>
    <row r="207" spans="1:2" ht="12.75">
      <c r="A207" s="38" t="s">
        <v>22</v>
      </c>
      <c r="B207" s="38" t="s">
        <v>22</v>
      </c>
    </row>
    <row r="208" spans="1:2" ht="12.75">
      <c r="A208" s="38" t="s">
        <v>22</v>
      </c>
      <c r="B208" s="38" t="s">
        <v>22</v>
      </c>
    </row>
    <row r="209" spans="1:2" ht="12.75">
      <c r="A209" s="38" t="s">
        <v>22</v>
      </c>
      <c r="B209" s="38" t="s">
        <v>22</v>
      </c>
    </row>
    <row r="210" spans="1:2" ht="12.75">
      <c r="A210" s="38" t="s">
        <v>22</v>
      </c>
      <c r="B210" s="38" t="s">
        <v>22</v>
      </c>
    </row>
    <row r="211" spans="1:2" ht="12.75">
      <c r="A211" s="38" t="s">
        <v>22</v>
      </c>
      <c r="B211" s="38" t="s">
        <v>22</v>
      </c>
    </row>
    <row r="212" spans="1:2" ht="12.75">
      <c r="A212" s="38" t="s">
        <v>22</v>
      </c>
      <c r="B212" s="38" t="s">
        <v>22</v>
      </c>
    </row>
    <row r="213" spans="1:2" ht="12.75">
      <c r="A213" s="38" t="s">
        <v>22</v>
      </c>
      <c r="B213" s="38" t="s">
        <v>22</v>
      </c>
    </row>
    <row r="214" spans="1:2" ht="12.75">
      <c r="A214" s="38" t="s">
        <v>22</v>
      </c>
      <c r="B214" s="38" t="s">
        <v>22</v>
      </c>
    </row>
    <row r="215" spans="1:2" ht="12.75">
      <c r="A215" s="38" t="s">
        <v>22</v>
      </c>
      <c r="B215" s="38" t="s">
        <v>22</v>
      </c>
    </row>
    <row r="216" spans="1:2" ht="12.75">
      <c r="A216" s="38" t="s">
        <v>22</v>
      </c>
      <c r="B216" s="38" t="s">
        <v>22</v>
      </c>
    </row>
    <row r="217" spans="1:2" ht="12.75">
      <c r="A217" s="38" t="s">
        <v>22</v>
      </c>
      <c r="B217" s="38" t="s">
        <v>22</v>
      </c>
    </row>
    <row r="218" spans="1:2" ht="12.75">
      <c r="A218" s="38" t="s">
        <v>22</v>
      </c>
      <c r="B218" s="38" t="s">
        <v>22</v>
      </c>
    </row>
    <row r="219" spans="1:2" ht="12.75">
      <c r="A219" s="38" t="s">
        <v>22</v>
      </c>
      <c r="B219" s="38" t="s">
        <v>22</v>
      </c>
    </row>
    <row r="220" spans="1:2" ht="12.75">
      <c r="A220" s="38" t="s">
        <v>22</v>
      </c>
      <c r="B220" s="38" t="s">
        <v>22</v>
      </c>
    </row>
    <row r="221" spans="1:2" ht="12.75">
      <c r="A221" s="38" t="s">
        <v>22</v>
      </c>
      <c r="B221" s="38" t="s">
        <v>22</v>
      </c>
    </row>
    <row r="222" spans="1:2" ht="12.75">
      <c r="A222" s="38" t="s">
        <v>22</v>
      </c>
      <c r="B222" s="38" t="s">
        <v>22</v>
      </c>
    </row>
    <row r="223" spans="1:2" ht="12.75">
      <c r="A223" s="38" t="s">
        <v>22</v>
      </c>
      <c r="B223" s="38" t="s">
        <v>22</v>
      </c>
    </row>
    <row r="224" spans="1:2" ht="12.75">
      <c r="A224" s="38" t="s">
        <v>22</v>
      </c>
      <c r="B224" s="38" t="s">
        <v>22</v>
      </c>
    </row>
    <row r="225" spans="1:2" ht="12.75">
      <c r="A225" s="38" t="s">
        <v>22</v>
      </c>
      <c r="B225" s="38" t="s">
        <v>22</v>
      </c>
    </row>
    <row r="226" spans="1:2" ht="12.75">
      <c r="A226" s="38" t="s">
        <v>22</v>
      </c>
      <c r="B226" s="38" t="s">
        <v>22</v>
      </c>
    </row>
    <row r="227" spans="1:2" ht="12.75">
      <c r="A227" s="38" t="s">
        <v>22</v>
      </c>
      <c r="B227" s="38" t="s">
        <v>22</v>
      </c>
    </row>
    <row r="228" spans="1:2" ht="12.75">
      <c r="A228" s="38" t="s">
        <v>22</v>
      </c>
      <c r="B228" s="38" t="s">
        <v>22</v>
      </c>
    </row>
    <row r="229" spans="1:2" ht="12.75">
      <c r="A229" s="38" t="s">
        <v>22</v>
      </c>
      <c r="B229" s="38" t="s">
        <v>22</v>
      </c>
    </row>
    <row r="230" spans="1:2" ht="12.75">
      <c r="A230" s="38" t="s">
        <v>22</v>
      </c>
      <c r="B230" s="38" t="s">
        <v>22</v>
      </c>
    </row>
    <row r="231" spans="1:2" ht="12.75">
      <c r="A231" s="38" t="s">
        <v>22</v>
      </c>
      <c r="B231" s="38" t="s">
        <v>22</v>
      </c>
    </row>
    <row r="232" spans="1:2" ht="12.75">
      <c r="A232" s="38" t="s">
        <v>22</v>
      </c>
      <c r="B232" s="38" t="s">
        <v>22</v>
      </c>
    </row>
    <row r="233" spans="1:2" ht="12.75">
      <c r="A233" s="38" t="s">
        <v>22</v>
      </c>
      <c r="B233" s="38" t="s">
        <v>22</v>
      </c>
    </row>
    <row r="234" spans="1:2" ht="12.75">
      <c r="A234" s="38" t="s">
        <v>22</v>
      </c>
      <c r="B234" s="38" t="s">
        <v>22</v>
      </c>
    </row>
    <row r="235" spans="1:2" ht="12.75">
      <c r="A235" s="38" t="s">
        <v>22</v>
      </c>
      <c r="B235" s="38" t="s">
        <v>22</v>
      </c>
    </row>
    <row r="236" spans="1:2" ht="12.75">
      <c r="A236" s="38" t="s">
        <v>22</v>
      </c>
      <c r="B236" s="38" t="s">
        <v>22</v>
      </c>
    </row>
    <row r="237" spans="1:2" ht="12.75">
      <c r="A237" s="38" t="s">
        <v>22</v>
      </c>
      <c r="B237" s="38" t="s">
        <v>22</v>
      </c>
    </row>
    <row r="238" spans="1:2" ht="12.75">
      <c r="A238" s="38" t="s">
        <v>22</v>
      </c>
      <c r="B238" s="38" t="s">
        <v>22</v>
      </c>
    </row>
    <row r="239" spans="1:2" ht="12.75">
      <c r="A239" s="38" t="s">
        <v>22</v>
      </c>
      <c r="B239" s="38" t="s">
        <v>22</v>
      </c>
    </row>
    <row r="240" spans="1:2" ht="12.75">
      <c r="A240" s="38" t="s">
        <v>22</v>
      </c>
      <c r="B240" s="38" t="s">
        <v>22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Groupe Schneider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cpa930</dc:creator>
  <cp:keywords/>
  <dc:description/>
  <cp:lastModifiedBy>Michael R. Collins</cp:lastModifiedBy>
  <dcterms:created xsi:type="dcterms:W3CDTF">2003-04-27T14:44:48Z</dcterms:created>
  <dcterms:modified xsi:type="dcterms:W3CDTF">2005-10-18T15:44:23Z</dcterms:modified>
  <cp:category/>
  <cp:version/>
  <cp:contentType/>
  <cp:contentStatus/>
</cp:coreProperties>
</file>